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430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andro Esposito\Documents\"/>
    </mc:Choice>
  </mc:AlternateContent>
  <xr:revisionPtr revIDLastSave="0" documentId="8_{D20290B0-8257-4B95-AFB7-61CD611D46B6}" xr6:coauthVersionLast="45" xr6:coauthVersionMax="45" xr10:uidLastSave="{00000000-0000-0000-0000-000000000000}"/>
  <bookViews>
    <workbookView xWindow="-120" yWindow="-120" windowWidth="29040" windowHeight="15840" firstSheet="1" activeTab="1" xr2:uid="{14E9B7F2-6BA8-4BE5-A20B-393AEA0C40BB}"/>
  </bookViews>
  <sheets>
    <sheet name="Images" sheetId="3" state="hidden" r:id="rId1"/>
    <sheet name="SolarPower" sheetId="1" r:id="rId2"/>
    <sheet name="NodeCalc" sheetId="2" r:id="rId3"/>
  </sheets>
  <externalReferences>
    <externalReference r:id="rId4"/>
  </externalReferences>
  <definedNames>
    <definedName name="Discount">[1]Selector!$M$16</definedName>
    <definedName name="DropDown2">[1]Database!$C$67:$C$77</definedName>
    <definedName name="DropDown3">[1]Database!$D$78:$D$81</definedName>
    <definedName name="DropDown4">[1]Database!$E$82</definedName>
    <definedName name="Height">[1]FloatScout!$C$36</definedName>
    <definedName name="img">Images!$B$26</definedName>
    <definedName name="imgA2">Images!$B$11</definedName>
    <definedName name="imgAntennaEXT">Images!$J$20</definedName>
    <definedName name="imgAntennaWHIP">Images!$H$20</definedName>
    <definedName name="imgAntennaWP">Images!$L$20</definedName>
    <definedName name="imgBattery1BIS">Images!$D$17</definedName>
    <definedName name="imgBattery3AABIS">Images!$J$17</definedName>
    <definedName name="imgBattery3D">Images!$F$17</definedName>
    <definedName name="imgBattery3DIS">Images!$H$17</definedName>
    <definedName name="imgBatteryIQ">Images!$L$17</definedName>
    <definedName name="imgBracket5300">Images!$H$35</definedName>
    <definedName name="imgBracketVega">Images!$J$35</definedName>
    <definedName name="imgBracketYokogawa">Images!$L$35</definedName>
    <definedName name="imgCBBL">Images!$B$20</definedName>
    <definedName name="imgChemicalInjection">Images!#REF!</definedName>
    <definedName name="imgCompression">Images!$B$23</definedName>
    <definedName name="imgDCDC">Images!$B$17</definedName>
    <definedName name="imgDemoKit">Images!$D$26</definedName>
    <definedName name="imgFieldMonitor">Images!$B$14</definedName>
    <definedName name="imgGWDin">Images!$B$32</definedName>
    <definedName name="imgGWDIN_ENET">Images!$D$32</definedName>
    <definedName name="imgGWDIN_MIOM">Images!$F$32</definedName>
    <definedName name="imgGWSENET">Images!$F$8</definedName>
    <definedName name="imgGWv2">Images!$H$26</definedName>
    <definedName name="imgGWv2_ANT">Images!$J$26</definedName>
    <definedName name="imgGWv2_EXT">Images!$L$26</definedName>
    <definedName name="imgIO1">Images!$J$8</definedName>
    <definedName name="imgLCDCAL">Images!$J$23</definedName>
    <definedName name="imgLinkScout">Images!$F$26</definedName>
    <definedName name="imgMIOM">Images!$H$8</definedName>
    <definedName name="imgModQ">Images!$L$14</definedName>
    <definedName name="imgName">[1]Selector!$R$10</definedName>
    <definedName name="ImgNameSolar" localSheetId="0">[1]SolarPower!$J$77</definedName>
    <definedName name="ImgNameSolar">SolarPower!$J$77</definedName>
    <definedName name="imgNodeChecker">Images!$D$14</definedName>
    <definedName name="imgPowerPack">Images!$H$23</definedName>
    <definedName name="imgPowerPak">Images!$H$23</definedName>
    <definedName name="imgPressureScout">Images!$F$11</definedName>
    <definedName name="imgRanger">Images!$L$38</definedName>
    <definedName name="imgRepeater">Images!$D$23</definedName>
    <definedName name="imgRSD">Images!$D$8</definedName>
    <definedName name="imgSentinel">Images!$D$11</definedName>
    <definedName name="imgSFLFlex">Images!$J$11</definedName>
    <definedName name="imgSFLRigid">Images!$H$11</definedName>
    <definedName name="imgSFTotalizer">Images!$H$14</definedName>
    <definedName name="imgSolarC1D1">Images!$F$23</definedName>
    <definedName name="imgStick">Images!$B$8</definedName>
    <definedName name="imgSTICK_CBBL">Images!$B$29</definedName>
    <definedName name="imgSTICK_ENET">Images!$D$29</definedName>
    <definedName name="imgSTICK_IO1">Images!$J$29</definedName>
    <definedName name="imgSTICK_MIOM">Images!$H$29</definedName>
    <definedName name="imgSTICK_RSD">Images!$F$29</definedName>
    <definedName name="imgSTICK_Totalizer">Images!$L$29</definedName>
    <definedName name="imgTiltScout">Images!$F$14</definedName>
    <definedName name="imgTotalizer">Images!$J$14</definedName>
    <definedName name="imgUSB4pin">Images!$F$20</definedName>
    <definedName name="imgUSBSerial">Images!$D$20</definedName>
    <definedName name="imgWIO">Images!$L$8</definedName>
    <definedName name="imgWIO_ANT">Images!$J$32</definedName>
    <definedName name="imgWIO_EXT">Images!$H$32</definedName>
    <definedName name="imgWIO_WHIP">Images!$L$32</definedName>
    <definedName name="imgWiomMini">Images!$L$11</definedName>
    <definedName name="imgWIOMMini_ANT">Images!$D$35</definedName>
    <definedName name="imgWIOMMini_EXT">Images!$B$35</definedName>
    <definedName name="imgWIOMMini_WHIP">Images!$F$35</definedName>
    <definedName name="lstFamily">[1]ControlPanel!$B$4:$B$36</definedName>
    <definedName name="lstLevelUnits">[1]FloatScout!$I$4:$I$9</definedName>
    <definedName name="Nozzle">[1]FloatScout!$C$38</definedName>
    <definedName name="Option2Enable">[1]Selector!$T$6</definedName>
    <definedName name="Option3Enable">[1]Selector!$T$7</definedName>
    <definedName name="Option4Enable">[1]Selector!$T$8</definedName>
    <definedName name="PictureFormula" localSheetId="0">INDIRECT(CONCATENATE("img",imgName))</definedName>
    <definedName name="PictureFormula">INDIRECT(CONCATENATE("img",imgName))</definedName>
    <definedName name="PictureFormulaSolar" localSheetId="0">INDIRECT(CONCATENATE("img",Images!ImgNameSolar))</definedName>
    <definedName name="PictureFormulaSolar">INDIRECT(CONCATENATE("img",ImgNameSolar))</definedName>
    <definedName name="_xlnm.Print_Area" localSheetId="2">NodeCalc!$A$1:$I$54</definedName>
    <definedName name="_xlnm.Print_Area" localSheetId="1">SolarPower!$A$1:$I$50</definedName>
    <definedName name="QtyOfItems">[1]Quotation!$B$17</definedName>
    <definedName name="QtyOfPieces">[1]Quotation!$E$17</definedName>
    <definedName name="TotalAmount">[1]Quotation!$G$17</definedName>
    <definedName name="TotalLenght">[1]FloatScout!$J$15</definedName>
    <definedName name="UltimaFila">[1]ControlPanel!$L$1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E23" i="2" l="1"/>
  <c r="F23" i="2" s="1"/>
  <c r="E19" i="2"/>
  <c r="E18" i="2"/>
  <c r="E17" i="2"/>
  <c r="E16" i="2"/>
  <c r="E15" i="2"/>
  <c r="E14" i="2"/>
  <c r="E13" i="2"/>
  <c r="E12" i="2"/>
  <c r="E11" i="2"/>
  <c r="J77" i="1"/>
  <c r="G45" i="1"/>
  <c r="D30" i="1"/>
  <c r="D48" i="1" s="1"/>
  <c r="G26" i="1"/>
  <c r="D26" i="1"/>
  <c r="B22" i="1"/>
  <c r="J21" i="1"/>
  <c r="J18" i="1"/>
  <c r="J15" i="1"/>
  <c r="D32" i="1" l="1"/>
  <c r="D33" i="1" s="1"/>
  <c r="D35" i="1" s="1"/>
  <c r="E25" i="2"/>
  <c r="F25" i="2" s="1"/>
  <c r="G46" i="1" l="1"/>
  <c r="G17" i="2"/>
  <c r="G13" i="2"/>
  <c r="D36" i="1"/>
  <c r="G43" i="1" s="1"/>
  <c r="F48" i="1"/>
  <c r="G18" i="2"/>
  <c r="G19" i="2"/>
  <c r="G11" i="2"/>
  <c r="G16" i="2"/>
  <c r="G14" i="2"/>
  <c r="G12" i="2"/>
  <c r="G15" i="2"/>
</calcChain>
</file>

<file path=xl/sharedStrings.xml><?xml version="1.0" encoding="utf-8"?>
<sst xmlns="http://schemas.openxmlformats.org/spreadsheetml/2006/main" count="159" uniqueCount="139">
  <si>
    <t xml:space="preserve"> Solar Power System Sizing</t>
  </si>
  <si>
    <t xml:space="preserve"> » Input Values</t>
  </si>
  <si>
    <t>Device / Configuration:</t>
  </si>
  <si>
    <t>Gateway V2 (RS485 version) / No AI</t>
  </si>
  <si>
    <t>Power Supply:</t>
  </si>
  <si>
    <t xml:space="preserve">        System voltage</t>
  </si>
  <si>
    <t>Print</t>
  </si>
  <si>
    <t>Required Autonomy:</t>
  </si>
  <si>
    <t xml:space="preserve"> Days without sunlight</t>
  </si>
  <si>
    <t>Min. Allowed Battery charge:</t>
  </si>
  <si>
    <t>Hours to 100% charge:</t>
  </si>
  <si>
    <t xml:space="preserve"> Hours of sunlight to recover from 25% to 100% charge</t>
  </si>
  <si>
    <t xml:space="preserve"> » Results</t>
  </si>
  <si>
    <t>Average Current Draw:</t>
  </si>
  <si>
    <t xml:space="preserve"> from table</t>
  </si>
  <si>
    <t>Ah/Day:</t>
  </si>
  <si>
    <t xml:space="preserve"> Ah/Day</t>
  </si>
  <si>
    <t>Battery Capacity Needed:</t>
  </si>
  <si>
    <t xml:space="preserve"> Ah</t>
  </si>
  <si>
    <t>Charging Current Needed:</t>
  </si>
  <si>
    <t xml:space="preserve"> A</t>
  </si>
  <si>
    <t>Solar Panel Size:</t>
  </si>
  <si>
    <t xml:space="preserve"> W</t>
  </si>
  <si>
    <t>Solar Panel</t>
  </si>
  <si>
    <t>Charge controller</t>
  </si>
  <si>
    <t>Device</t>
  </si>
  <si>
    <t>Battery</t>
  </si>
  <si>
    <t xml:space="preserve"> » Device consumption table</t>
  </si>
  <si>
    <t>Device / Configuration</t>
  </si>
  <si>
    <t>Avg. Current (mA)</t>
  </si>
  <si>
    <t>Image</t>
  </si>
  <si>
    <t>Modbus Stick - None</t>
  </si>
  <si>
    <t>Stick</t>
  </si>
  <si>
    <t>RSD System (Stick and Module) - Both relays off</t>
  </si>
  <si>
    <t>STICK_RSD</t>
  </si>
  <si>
    <t>RSD System (Stick and Module) - One relay on</t>
  </si>
  <si>
    <t>RSD System (Stick and Module) - Both relays on</t>
  </si>
  <si>
    <t>Gateway Stick - Standard</t>
  </si>
  <si>
    <t>Gateway Stick - With ENET Module</t>
  </si>
  <si>
    <t>STICK_ENET</t>
  </si>
  <si>
    <t>GWv2</t>
  </si>
  <si>
    <t>Gateway V2 (Ethernet  / No AI</t>
  </si>
  <si>
    <t>MIOM (module only) - No relays on</t>
  </si>
  <si>
    <t>MIOM</t>
  </si>
  <si>
    <t>MIOM (module only) - 1 relay on</t>
  </si>
  <si>
    <t>MIOM (module only) - 2 relays on</t>
  </si>
  <si>
    <t>MIOM (module only) - 3 relays on</t>
  </si>
  <si>
    <t>MIOM (module only) - 4 relays on</t>
  </si>
  <si>
    <t>Modbus IO1 Module (module only) - Relay off</t>
  </si>
  <si>
    <t>IO1</t>
  </si>
  <si>
    <t>Modbus IO1 Module (module only) - Relay on</t>
  </si>
  <si>
    <t>Wireless-IO Module - 15 sec check-in.  No relays</t>
  </si>
  <si>
    <t>WIO</t>
  </si>
  <si>
    <t>Wireless-IO Module - 15 sec check-in.  1 relay</t>
  </si>
  <si>
    <t>Wireless-IO Module - 15 sec check-in.  2 relays</t>
  </si>
  <si>
    <t>WIOM Mini Module - 15 sec check-in.  No relays / No AI</t>
  </si>
  <si>
    <t>WIOMMini</t>
  </si>
  <si>
    <t>WIOM Mini Module - 15 sec check-in.  1 relay / No AI</t>
  </si>
  <si>
    <t>WIOM Mini Module - 15 sec check-in.  2 relays / No AI</t>
  </si>
  <si>
    <t xml:space="preserve">         Packets per minute calculator</t>
  </si>
  <si>
    <t>Fill out the number of remote nodes at each check-in interval connected to the gateway.</t>
  </si>
  <si>
    <t>The packets per minute should be 60 or less for ideal communications.</t>
  </si>
  <si>
    <t>Check-in Interval</t>
  </si>
  <si>
    <t>Nodes</t>
  </si>
  <si>
    <t>Packets per min.</t>
  </si>
  <si>
    <t>% of traffic</t>
  </si>
  <si>
    <t>5 seconds</t>
  </si>
  <si>
    <t>15 seconds</t>
  </si>
  <si>
    <t>1 minute</t>
  </si>
  <si>
    <t>2 minutes</t>
  </si>
  <si>
    <t>4.5 minutes</t>
  </si>
  <si>
    <t>10 minutes</t>
  </si>
  <si>
    <t>15 minutes</t>
  </si>
  <si>
    <t>30 minutes</t>
  </si>
  <si>
    <t>60 minutes</t>
  </si>
  <si>
    <t>Nodes:</t>
  </si>
  <si>
    <t>Packets per minute:</t>
  </si>
  <si>
    <t>Traffic distribution according to check-in interval</t>
  </si>
  <si>
    <t xml:space="preserve">         Images</t>
  </si>
  <si>
    <t>Recommended image size: 200 x 200 pixels. Format: png, with transparent background</t>
  </si>
  <si>
    <r>
      <t>Place an image in the cell.  Size to 3.2 x 3.2 cm (1.25" x 1.25") maximum.  Select the cell (not the image) and name it as "img</t>
    </r>
    <r>
      <rPr>
        <sz val="11"/>
        <color rgb="FFFF0000"/>
        <rFont val="Calibri"/>
        <family val="2"/>
        <scheme val="minor"/>
      </rPr>
      <t>Product</t>
    </r>
    <r>
      <rPr>
        <sz val="11"/>
        <color theme="1"/>
        <rFont val="Calibri"/>
        <family val="2"/>
        <scheme val="minor"/>
      </rPr>
      <t>".</t>
    </r>
  </si>
  <si>
    <r>
      <t>Then, in the Image Name column on the Database (column I), just put "</t>
    </r>
    <r>
      <rPr>
        <sz val="11"/>
        <color rgb="FFFF0000"/>
        <rFont val="Calibri"/>
        <family val="2"/>
        <scheme val="minor"/>
      </rPr>
      <t>Product</t>
    </r>
    <r>
      <rPr>
        <sz val="11"/>
        <color theme="1"/>
        <rFont val="Calibri"/>
        <family val="2"/>
        <scheme val="minor"/>
      </rPr>
      <t>" name (without "img").</t>
    </r>
  </si>
  <si>
    <t>STICK</t>
  </si>
  <si>
    <t>RSD</t>
  </si>
  <si>
    <t>ENET</t>
  </si>
  <si>
    <t>A2</t>
  </si>
  <si>
    <t>Sentinel</t>
  </si>
  <si>
    <t>PressureScout</t>
  </si>
  <si>
    <t>SFL-Rigid</t>
  </si>
  <si>
    <t>SFL-Flex</t>
  </si>
  <si>
    <t>WiomMini</t>
  </si>
  <si>
    <t>FieldMonitor</t>
  </si>
  <si>
    <t>NodeChecker</t>
  </si>
  <si>
    <t>TiltScout</t>
  </si>
  <si>
    <t>SFTotalizer</t>
  </si>
  <si>
    <t>Totalizer</t>
  </si>
  <si>
    <t>ModQ</t>
  </si>
  <si>
    <t>DC-DC Converter</t>
  </si>
  <si>
    <t>Battery 1B IS</t>
  </si>
  <si>
    <t>Battery 3D</t>
  </si>
  <si>
    <t>Battery 3D IS</t>
  </si>
  <si>
    <t>Battery 3AA IS</t>
  </si>
  <si>
    <t>Battery IQ</t>
  </si>
  <si>
    <t>CBBL</t>
  </si>
  <si>
    <t>USB-Serial</t>
  </si>
  <si>
    <t>USB-4Pin</t>
  </si>
  <si>
    <t>Antenna WHIP</t>
  </si>
  <si>
    <t>Antenna EXT</t>
  </si>
  <si>
    <t>Antenna</t>
  </si>
  <si>
    <t>Compression</t>
  </si>
  <si>
    <t>Repeater</t>
  </si>
  <si>
    <t>SolarC1D1</t>
  </si>
  <si>
    <t>PowerPak</t>
  </si>
  <si>
    <t>LCDCAL</t>
  </si>
  <si>
    <t>None</t>
  </si>
  <si>
    <t>DemoKit</t>
  </si>
  <si>
    <t>LinkScout</t>
  </si>
  <si>
    <t>GW V2</t>
  </si>
  <si>
    <t>GWv2+ANT</t>
  </si>
  <si>
    <t>GWv2+EXT</t>
  </si>
  <si>
    <t>STICK+CBBL</t>
  </si>
  <si>
    <t>STICK+ENET</t>
  </si>
  <si>
    <t>STICK+RSD</t>
  </si>
  <si>
    <t>STICK+MIOM</t>
  </si>
  <si>
    <t>STICK+IO1</t>
  </si>
  <si>
    <t>STICK+TOTALIZER</t>
  </si>
  <si>
    <t>GWDin</t>
  </si>
  <si>
    <t>GWDIN+ENET</t>
  </si>
  <si>
    <t>GWDIN+MIOM</t>
  </si>
  <si>
    <t>WIO+EXT</t>
  </si>
  <si>
    <t>WIO+ANT</t>
  </si>
  <si>
    <t>WIO+WHIP</t>
  </si>
  <si>
    <t>WiomMini+EXT</t>
  </si>
  <si>
    <t>WiomMini+ANT</t>
  </si>
  <si>
    <t>WiomMini+WHIP</t>
  </si>
  <si>
    <t>Bracket 5300</t>
  </si>
  <si>
    <t>Bracket Vega</t>
  </si>
  <si>
    <t>Bracket Yokogawa</t>
  </si>
  <si>
    <t>Ranger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</si>
</sst>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0\ &quot;V&quot;"/>
    <numFmt numFmtId="165" formatCode="0\ &quot;days&quot;"/>
    <numFmt numFmtId="166" formatCode="0\ &quot;hours&quot;"/>
    <numFmt numFmtId="167" formatCode="0.00\ &quot;mA&quot;"/>
    <numFmt numFmtId="168" formatCode="0.0\ &quot;W&quot;"/>
    <numFmt numFmtId="169" formatCode="0.0\ &quot;Ah&quot;"/>
    <numFmt numFmtId="170" formatCode="0\ &quot;mA&quot;"/>
    <numFmt numFmtId="171" formatCode="0.00\ &quot;A&quot;"/>
    <numFmt numFmtId="172" formatCode="0.0%"/>
  </numFmts>
  <fonts count="2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1"/>
      <color rgb="FF3F3F76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rgb="FF3F3F76"/>
      <name val="Calibri"/>
      <family val="2"/>
      <scheme val="minor"/>
    </font>
    <font>
      <b/>
      <sz val="11"/>
      <name val="Calibri"/>
      <family val="2"/>
      <scheme val="minor"/>
    </font>
    <font>
      <b/>
      <sz val="1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10"/>
      <name val="Calibri"/>
      <family val="2"/>
      <scheme val="minor"/>
    </font>
    <font>
      <i/>
      <sz val="10"/>
      <name val="Calibri"/>
      <family val="2"/>
      <scheme val="minor"/>
    </font>
    <font>
      <b/>
      <sz val="11"/>
      <color rgb="FF000000"/>
      <name val="Calibri"/>
      <family val="2"/>
    </font>
    <font>
      <sz val="11"/>
      <color rgb="FF000000"/>
      <name val="Calibri"/>
      <family val="2"/>
    </font>
    <font>
      <b/>
      <sz val="16"/>
      <color theme="1"/>
      <name val="Calibri"/>
      <family val="2"/>
      <scheme val="minor"/>
    </font>
    <font>
      <sz val="11"/>
      <name val="Calibri"/>
      <family val="2"/>
      <scheme val="minor"/>
    </font>
  </fonts>
  <fills count="13">
    <fill>
      <patternFill patternType="none"/>
    </fill>
    <fill>
      <patternFill patternType="gray125"/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</fills>
  <borders count="15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2" fillId="2" borderId="1" applyNumberFormat="0" applyAlignment="0" applyProtection="0"/>
    <xf numFmtId="0" fontId="3" fillId="3" borderId="1" applyNumberFormat="0" applyAlignment="0" applyProtection="0"/>
  </cellStyleXfs>
  <cellXfs count="83">
    <xf numFmtId="0" fontId="0" fillId="0" borderId="0" xfId="0"/>
    <xf numFmtId="0" fontId="6" fillId="4" borderId="0" xfId="0" applyFont="1" applyFill="1" applyAlignment="1">
      <alignment vertical="center"/>
    </xf>
    <xf numFmtId="0" fontId="0" fillId="0" borderId="0" xfId="0" applyAlignment="1">
      <alignment horizontal="center" vertical="center"/>
    </xf>
    <xf numFmtId="0" fontId="7" fillId="5" borderId="0" xfId="0" applyFont="1" applyFill="1" applyAlignment="1">
      <alignment vertical="center"/>
    </xf>
    <xf numFmtId="0" fontId="8" fillId="5" borderId="0" xfId="0" applyFont="1" applyFill="1" applyAlignment="1">
      <alignment vertical="center"/>
    </xf>
    <xf numFmtId="0" fontId="0" fillId="5" borderId="0" xfId="0" applyFill="1" applyAlignment="1">
      <alignment horizontal="center"/>
    </xf>
    <xf numFmtId="0" fontId="0" fillId="0" borderId="0" xfId="0" applyAlignment="1">
      <alignment horizontal="left" indent="1"/>
    </xf>
    <xf numFmtId="0" fontId="2" fillId="0" borderId="0" xfId="2" applyFill="1" applyBorder="1" applyAlignment="1">
      <alignment horizontal="center"/>
    </xf>
    <xf numFmtId="0" fontId="0" fillId="0" borderId="0" xfId="0" applyAlignment="1">
      <alignment horizontal="left" vertical="center" shrinkToFit="1"/>
    </xf>
    <xf numFmtId="0" fontId="9" fillId="2" borderId="0" xfId="2" applyFont="1" applyBorder="1" applyAlignment="1" applyProtection="1">
      <alignment horizontal="center" vertical="center"/>
      <protection locked="0"/>
    </xf>
    <xf numFmtId="0" fontId="9" fillId="0" borderId="0" xfId="2" applyFont="1" applyFill="1" applyBorder="1" applyAlignment="1" applyProtection="1">
      <alignment vertical="center"/>
      <protection locked="0"/>
    </xf>
    <xf numFmtId="0" fontId="0" fillId="0" borderId="0" xfId="0" applyAlignment="1">
      <alignment vertical="center"/>
    </xf>
    <xf numFmtId="0" fontId="0" fillId="0" borderId="0" xfId="0" applyAlignment="1">
      <alignment horizontal="left"/>
    </xf>
    <xf numFmtId="164" fontId="9" fillId="2" borderId="0" xfId="2" applyNumberFormat="1" applyFont="1" applyBorder="1" applyAlignment="1" applyProtection="1">
      <alignment horizontal="center" vertical="center"/>
      <protection locked="0"/>
    </xf>
    <xf numFmtId="0" fontId="10" fillId="0" borderId="0" xfId="0" applyFont="1" applyAlignment="1">
      <alignment horizontal="left" vertical="center" shrinkToFit="1"/>
    </xf>
    <xf numFmtId="0" fontId="11" fillId="6" borderId="0" xfId="0" applyFont="1" applyFill="1" applyAlignment="1">
      <alignment horizontal="center" vertical="center"/>
    </xf>
    <xf numFmtId="0" fontId="12" fillId="0" borderId="0" xfId="0" applyFont="1" applyAlignment="1">
      <alignment shrinkToFit="1"/>
    </xf>
    <xf numFmtId="0" fontId="9" fillId="2" borderId="0" xfId="2" applyFont="1" applyBorder="1" applyAlignment="1" applyProtection="1">
      <alignment horizontal="center" vertical="center"/>
      <protection locked="0"/>
    </xf>
    <xf numFmtId="9" fontId="9" fillId="2" borderId="0" xfId="1" applyFont="1" applyFill="1" applyAlignment="1" applyProtection="1">
      <alignment horizontal="center" vertical="center"/>
      <protection locked="0"/>
    </xf>
    <xf numFmtId="0" fontId="0" fillId="0" borderId="0" xfId="0" applyAlignment="1">
      <alignment horizontal="center"/>
    </xf>
    <xf numFmtId="9" fontId="12" fillId="0" borderId="0" xfId="0" applyNumberFormat="1" applyFont="1" applyAlignment="1">
      <alignment vertical="center"/>
    </xf>
    <xf numFmtId="165" fontId="12" fillId="0" borderId="0" xfId="0" applyNumberFormat="1" applyFont="1" applyAlignment="1">
      <alignment horizontal="center" vertical="center"/>
    </xf>
    <xf numFmtId="166" fontId="12" fillId="0" borderId="0" xfId="0" applyNumberFormat="1" applyFont="1" applyAlignment="1">
      <alignment horizontal="left" vertical="center"/>
    </xf>
    <xf numFmtId="0" fontId="12" fillId="0" borderId="0" xfId="0" applyFont="1" applyAlignment="1">
      <alignment vertical="center"/>
    </xf>
    <xf numFmtId="0" fontId="0" fillId="0" borderId="0" xfId="0" applyAlignment="1">
      <alignment vertical="center" shrinkToFit="1"/>
    </xf>
    <xf numFmtId="167" fontId="9" fillId="5" borderId="2" xfId="2" applyNumberFormat="1" applyFont="1" applyFill="1" applyBorder="1" applyAlignment="1">
      <alignment horizontal="center" vertical="center"/>
    </xf>
    <xf numFmtId="0" fontId="10" fillId="0" borderId="0" xfId="0" applyFont="1" applyAlignment="1">
      <alignment vertical="center"/>
    </xf>
    <xf numFmtId="0" fontId="12" fillId="0" borderId="0" xfId="0" applyFont="1"/>
    <xf numFmtId="0" fontId="12" fillId="0" borderId="0" xfId="0" applyFont="1" applyAlignment="1">
      <alignment horizontal="left" vertical="center" shrinkToFit="1"/>
    </xf>
    <xf numFmtId="0" fontId="13" fillId="0" borderId="0" xfId="2" applyFont="1" applyFill="1" applyBorder="1" applyAlignment="1">
      <alignment horizontal="center"/>
    </xf>
    <xf numFmtId="2" fontId="14" fillId="3" borderId="2" xfId="3" applyNumberFormat="1" applyFont="1" applyBorder="1" applyAlignment="1">
      <alignment horizontal="center" vertical="center"/>
    </xf>
    <xf numFmtId="2" fontId="14" fillId="3" borderId="3" xfId="3" applyNumberFormat="1" applyFont="1" applyBorder="1" applyAlignment="1">
      <alignment horizontal="center" vertical="center"/>
    </xf>
    <xf numFmtId="0" fontId="15" fillId="0" borderId="0" xfId="0" applyFont="1" applyAlignment="1">
      <alignment vertical="center"/>
    </xf>
    <xf numFmtId="0" fontId="16" fillId="0" borderId="0" xfId="0" applyFont="1" applyAlignment="1">
      <alignment vertical="center"/>
    </xf>
    <xf numFmtId="0" fontId="17" fillId="0" borderId="0" xfId="0" applyFont="1" applyAlignment="1">
      <alignment horizontal="left"/>
    </xf>
    <xf numFmtId="0" fontId="17" fillId="0" borderId="0" xfId="0" applyFont="1" applyAlignment="1">
      <alignment horizontal="center"/>
    </xf>
    <xf numFmtId="0" fontId="17" fillId="0" borderId="0" xfId="0" applyFont="1"/>
    <xf numFmtId="0" fontId="10" fillId="0" borderId="0" xfId="0" applyFont="1" applyAlignment="1">
      <alignment horizontal="left" vertical="center"/>
    </xf>
    <xf numFmtId="0" fontId="18" fillId="0" borderId="0" xfId="0" applyFont="1" applyAlignment="1">
      <alignment horizontal="center" vertical="center"/>
    </xf>
    <xf numFmtId="168" fontId="15" fillId="0" borderId="0" xfId="0" applyNumberFormat="1" applyFont="1" applyAlignment="1">
      <alignment horizontal="right"/>
    </xf>
    <xf numFmtId="164" fontId="15" fillId="0" borderId="0" xfId="0" applyNumberFormat="1" applyFont="1" applyAlignment="1">
      <alignment horizontal="right"/>
    </xf>
    <xf numFmtId="169" fontId="15" fillId="0" borderId="0" xfId="0" applyNumberFormat="1" applyFont="1" applyAlignment="1">
      <alignment horizontal="right"/>
    </xf>
    <xf numFmtId="0" fontId="18" fillId="0" borderId="0" xfId="0" applyFont="1" applyAlignment="1">
      <alignment horizontal="center" vertical="center"/>
    </xf>
    <xf numFmtId="170" fontId="17" fillId="0" borderId="0" xfId="0" applyNumberFormat="1" applyFont="1" applyAlignment="1">
      <alignment horizontal="center"/>
    </xf>
    <xf numFmtId="171" fontId="17" fillId="0" borderId="0" xfId="0" applyNumberFormat="1" applyFont="1" applyAlignment="1">
      <alignment horizontal="left"/>
    </xf>
    <xf numFmtId="0" fontId="18" fillId="0" borderId="0" xfId="0" applyFont="1" applyAlignment="1">
      <alignment horizontal="left"/>
    </xf>
    <xf numFmtId="0" fontId="19" fillId="7" borderId="0" xfId="0" applyFont="1" applyFill="1" applyAlignment="1">
      <alignment horizontal="center" vertical="center"/>
    </xf>
    <xf numFmtId="0" fontId="19" fillId="8" borderId="0" xfId="0" applyFont="1" applyFill="1" applyAlignment="1">
      <alignment horizontal="center" vertical="center" wrapText="1"/>
    </xf>
    <xf numFmtId="164" fontId="19" fillId="9" borderId="0" xfId="0" quotePrefix="1" applyNumberFormat="1" applyFont="1" applyFill="1" applyAlignment="1">
      <alignment horizontal="center" vertical="center" wrapText="1"/>
    </xf>
    <xf numFmtId="164" fontId="19" fillId="9" borderId="0" xfId="0" applyNumberFormat="1" applyFont="1" applyFill="1" applyAlignment="1">
      <alignment horizontal="center" vertical="center" wrapText="1"/>
    </xf>
    <xf numFmtId="0" fontId="20" fillId="0" borderId="0" xfId="0" applyFont="1" applyAlignment="1">
      <alignment vertical="center"/>
    </xf>
    <xf numFmtId="0" fontId="20" fillId="0" borderId="0" xfId="0" applyFont="1" applyAlignment="1">
      <alignment horizontal="center" vertical="center"/>
    </xf>
    <xf numFmtId="0" fontId="6" fillId="10" borderId="0" xfId="0" applyFont="1" applyFill="1" applyAlignment="1">
      <alignment vertical="center"/>
    </xf>
    <xf numFmtId="0" fontId="0" fillId="10" borderId="0" xfId="0" applyFill="1"/>
    <xf numFmtId="0" fontId="21" fillId="0" borderId="0" xfId="0" applyFont="1"/>
    <xf numFmtId="0" fontId="7" fillId="5" borderId="0" xfId="0" applyFont="1" applyFill="1" applyAlignment="1">
      <alignment horizontal="left" vertical="center"/>
    </xf>
    <xf numFmtId="0" fontId="0" fillId="0" borderId="0" xfId="0" applyAlignment="1">
      <alignment horizontal="center" shrinkToFit="1"/>
    </xf>
    <xf numFmtId="0" fontId="22" fillId="4" borderId="4" xfId="0" applyFont="1" applyFill="1" applyBorder="1" applyAlignment="1">
      <alignment horizontal="center" vertical="center" shrinkToFit="1"/>
    </xf>
    <xf numFmtId="0" fontId="22" fillId="4" borderId="5" xfId="2" applyFont="1" applyFill="1" applyBorder="1" applyAlignment="1">
      <alignment horizontal="center" vertical="center" shrinkToFit="1"/>
    </xf>
    <xf numFmtId="0" fontId="22" fillId="4" borderId="6" xfId="0" applyFont="1" applyFill="1" applyBorder="1" applyAlignment="1">
      <alignment horizontal="center" vertical="center" shrinkToFit="1"/>
    </xf>
    <xf numFmtId="0" fontId="22" fillId="4" borderId="6" xfId="0" quotePrefix="1" applyFont="1" applyFill="1" applyBorder="1" applyAlignment="1">
      <alignment horizontal="center" vertical="center" shrinkToFit="1"/>
    </xf>
    <xf numFmtId="0" fontId="0" fillId="0" borderId="0" xfId="0" applyAlignment="1">
      <alignment horizontal="left" vertical="center"/>
    </xf>
    <xf numFmtId="0" fontId="0" fillId="11" borderId="7" xfId="0" applyFill="1" applyBorder="1" applyAlignment="1">
      <alignment horizontal="center" vertical="center"/>
    </xf>
    <xf numFmtId="0" fontId="9" fillId="2" borderId="8" xfId="2" applyFont="1" applyBorder="1" applyAlignment="1" applyProtection="1">
      <alignment horizontal="center" vertical="center"/>
      <protection locked="0"/>
    </xf>
    <xf numFmtId="2" fontId="5" fillId="5" borderId="9" xfId="0" applyNumberFormat="1" applyFont="1" applyFill="1" applyBorder="1" applyAlignment="1">
      <alignment horizontal="center" vertical="center"/>
    </xf>
    <xf numFmtId="172" fontId="0" fillId="5" borderId="7" xfId="1" applyNumberFormat="1" applyFont="1" applyFill="1" applyBorder="1" applyAlignment="1">
      <alignment horizontal="center" vertical="center"/>
    </xf>
    <xf numFmtId="0" fontId="0" fillId="11" borderId="10" xfId="0" applyFill="1" applyBorder="1" applyAlignment="1">
      <alignment horizontal="center" vertical="center"/>
    </xf>
    <xf numFmtId="0" fontId="9" fillId="2" borderId="11" xfId="2" applyFont="1" applyBorder="1" applyAlignment="1" applyProtection="1">
      <alignment horizontal="center" vertical="center"/>
      <protection locked="0"/>
    </xf>
    <xf numFmtId="2" fontId="5" fillId="5" borderId="12" xfId="0" applyNumberFormat="1" applyFont="1" applyFill="1" applyBorder="1" applyAlignment="1">
      <alignment horizontal="center" vertical="center"/>
    </xf>
    <xf numFmtId="0" fontId="9" fillId="2" borderId="13" xfId="2" applyFont="1" applyBorder="1" applyAlignment="1" applyProtection="1">
      <alignment horizontal="center" vertical="center"/>
      <protection locked="0"/>
    </xf>
    <xf numFmtId="2" fontId="5" fillId="5" borderId="14" xfId="0" applyNumberFormat="1" applyFont="1" applyFill="1" applyBorder="1" applyAlignment="1">
      <alignment horizontal="center" vertical="center"/>
    </xf>
    <xf numFmtId="0" fontId="0" fillId="0" borderId="0" xfId="0" applyAlignment="1">
      <alignment horizontal="right" vertical="center"/>
    </xf>
    <xf numFmtId="1" fontId="5" fillId="5" borderId="2" xfId="0" applyNumberFormat="1" applyFont="1" applyFill="1" applyBorder="1" applyAlignment="1">
      <alignment horizontal="center" vertical="center"/>
    </xf>
    <xf numFmtId="0" fontId="22" fillId="0" borderId="0" xfId="0" applyFont="1"/>
    <xf numFmtId="0" fontId="6" fillId="11" borderId="0" xfId="0" applyFont="1" applyFill="1" applyAlignment="1">
      <alignment vertical="center"/>
    </xf>
    <xf numFmtId="0" fontId="0" fillId="11" borderId="0" xfId="0" applyFill="1" applyAlignment="1">
      <alignment vertical="center"/>
    </xf>
    <xf numFmtId="0" fontId="0" fillId="12" borderId="0" xfId="0" applyFill="1" applyAlignment="1">
      <alignment horizontal="center" vertical="center"/>
    </xf>
    <xf numFmtId="0" fontId="0" fillId="0" borderId="0" xfId="0" applyAlignment="1">
      <alignment horizontal="center"/>
    </xf>
    <xf numFmtId="0" fontId="5" fillId="4" borderId="0" xfId="0" applyFont="1" applyFill="1" applyAlignment="1">
      <alignment horizontal="center"/>
    </xf>
    <xf numFmtId="0" fontId="5" fillId="0" borderId="0" xfId="0" applyFont="1" applyAlignment="1">
      <alignment horizontal="center"/>
    </xf>
    <xf numFmtId="0" fontId="5" fillId="4" borderId="0" xfId="0" applyFont="1" applyFill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0" fillId="4" borderId="0" xfId="0" applyFill="1" applyAlignment="1">
      <alignment horizontal="center" vertical="center"/>
    </xf>
  </cellXfs>
  <cellStyles count="4">
    <cellStyle name="Calculation" xfId="3" builtinId="22"/>
    <cellStyle name="Input" xfId="2" builtinId="20"/>
    <cellStyle name="Normal" xfId="0" builtinId="0"/>
    <cellStyle name="Percent" xfId="1" builtinId="5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tx>
            <c:strRef>
              <c:f>NodeCalc!$C$11:$C$19</c:f>
              <c:strCache>
                <c:ptCount val="9"/>
                <c:pt idx="0">
                  <c:v>5 seconds</c:v>
                </c:pt>
                <c:pt idx="1">
                  <c:v>15 seconds</c:v>
                </c:pt>
                <c:pt idx="2">
                  <c:v>1 minute</c:v>
                </c:pt>
                <c:pt idx="3">
                  <c:v>2 minutes</c:v>
                </c:pt>
                <c:pt idx="4">
                  <c:v>4.5 minutes</c:v>
                </c:pt>
                <c:pt idx="5">
                  <c:v>10 minutes</c:v>
                </c:pt>
                <c:pt idx="6">
                  <c:v>15 minutes</c:v>
                </c:pt>
                <c:pt idx="7">
                  <c:v>30 minutes</c:v>
                </c:pt>
                <c:pt idx="8">
                  <c:v>60 minutes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DB2-4002-8F48-A1B7AF1E0A5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DB2-4002-8F48-A1B7AF1E0A5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DB2-4002-8F48-A1B7AF1E0A5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FDB2-4002-8F48-A1B7AF1E0A5B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FDB2-4002-8F48-A1B7AF1E0A5B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FDB2-4002-8F48-A1B7AF1E0A5B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FDB2-4002-8F48-A1B7AF1E0A5B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FDB2-4002-8F48-A1B7AF1E0A5B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FDB2-4002-8F48-A1B7AF1E0A5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1"/>
            <c:showVal val="1"/>
            <c:showCatName val="0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NodeCalc!$C$11:$C$19</c:f>
              <c:strCache>
                <c:ptCount val="9"/>
                <c:pt idx="0">
                  <c:v>5 seconds</c:v>
                </c:pt>
                <c:pt idx="1">
                  <c:v>15 seconds</c:v>
                </c:pt>
                <c:pt idx="2">
                  <c:v>1 minute</c:v>
                </c:pt>
                <c:pt idx="3">
                  <c:v>2 minutes</c:v>
                </c:pt>
                <c:pt idx="4">
                  <c:v>4.5 minutes</c:v>
                </c:pt>
                <c:pt idx="5">
                  <c:v>10 minutes</c:v>
                </c:pt>
                <c:pt idx="6">
                  <c:v>15 minutes</c:v>
                </c:pt>
                <c:pt idx="7">
                  <c:v>30 minutes</c:v>
                </c:pt>
                <c:pt idx="8">
                  <c:v>60 minutes</c:v>
                </c:pt>
              </c:strCache>
            </c:strRef>
          </c:cat>
          <c:val>
            <c:numRef>
              <c:f>NodeCalc!$E$11:$E$19</c:f>
              <c:numCache>
                <c:formatCode>0.00</c:formatCode>
                <c:ptCount val="9"/>
                <c:pt idx="0">
                  <c:v>24</c:v>
                </c:pt>
                <c:pt idx="1">
                  <c:v>12</c:v>
                </c:pt>
                <c:pt idx="2">
                  <c:v>5</c:v>
                </c:pt>
                <c:pt idx="3">
                  <c:v>0</c:v>
                </c:pt>
                <c:pt idx="4">
                  <c:v>1.3333333333333333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FDB2-4002-8F48-A1B7AF1E0A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 horizontalDpi="1200" verticalDpi="1200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9" Type="http://schemas.openxmlformats.org/officeDocument/2006/relationships/image" Target="../media/image39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42" Type="http://schemas.openxmlformats.org/officeDocument/2006/relationships/hyperlink" Target="#Menu!A1"/><Relationship Id="rId47" Type="http://schemas.openxmlformats.org/officeDocument/2006/relationships/image" Target="../media/image46.png"/><Relationship Id="rId50" Type="http://schemas.openxmlformats.org/officeDocument/2006/relationships/image" Target="../media/image49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9" Type="http://schemas.openxmlformats.org/officeDocument/2006/relationships/image" Target="../media/image29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4.png"/><Relationship Id="rId53" Type="http://schemas.openxmlformats.org/officeDocument/2006/relationships/image" Target="../media/image52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4" Type="http://schemas.openxmlformats.org/officeDocument/2006/relationships/image" Target="../media/image43.png"/><Relationship Id="rId52" Type="http://schemas.openxmlformats.org/officeDocument/2006/relationships/image" Target="../media/image5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2.png"/><Relationship Id="rId48" Type="http://schemas.openxmlformats.org/officeDocument/2006/relationships/image" Target="../media/image47.png"/><Relationship Id="rId8" Type="http://schemas.openxmlformats.org/officeDocument/2006/relationships/image" Target="../media/image8.png"/><Relationship Id="rId51" Type="http://schemas.openxmlformats.org/officeDocument/2006/relationships/image" Target="../media/image50.png"/><Relationship Id="rId3" Type="http://schemas.openxmlformats.org/officeDocument/2006/relationships/image" Target="../media/image3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5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54" Type="http://schemas.openxmlformats.org/officeDocument/2006/relationships/image" Target="../media/image53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8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32.png"/><Relationship Id="rId13" Type="http://schemas.openxmlformats.org/officeDocument/2006/relationships/hyperlink" Target="#SolarPower!D5"/><Relationship Id="rId3" Type="http://schemas.openxmlformats.org/officeDocument/2006/relationships/image" Target="../media/image56.png"/><Relationship Id="rId7" Type="http://schemas.openxmlformats.org/officeDocument/2006/relationships/image" Target="../media/image60.png"/><Relationship Id="rId12" Type="http://schemas.openxmlformats.org/officeDocument/2006/relationships/image" Target="../media/image42.png"/><Relationship Id="rId2" Type="http://schemas.openxmlformats.org/officeDocument/2006/relationships/image" Target="../media/image55.png"/><Relationship Id="rId16" Type="http://schemas.openxmlformats.org/officeDocument/2006/relationships/image" Target="../media/image64.png"/><Relationship Id="rId1" Type="http://schemas.openxmlformats.org/officeDocument/2006/relationships/image" Target="../media/image54.png"/><Relationship Id="rId6" Type="http://schemas.openxmlformats.org/officeDocument/2006/relationships/image" Target="../media/image59.png"/><Relationship Id="rId11" Type="http://schemas.openxmlformats.org/officeDocument/2006/relationships/hyperlink" Target="#Menu!A1"/><Relationship Id="rId5" Type="http://schemas.openxmlformats.org/officeDocument/2006/relationships/image" Target="../media/image58.png"/><Relationship Id="rId15" Type="http://schemas.openxmlformats.org/officeDocument/2006/relationships/hyperlink" Target="#SolarPower!D7"/><Relationship Id="rId10" Type="http://schemas.openxmlformats.org/officeDocument/2006/relationships/image" Target="../media/image62.png"/><Relationship Id="rId4" Type="http://schemas.openxmlformats.org/officeDocument/2006/relationships/image" Target="../media/image57.png"/><Relationship Id="rId9" Type="http://schemas.openxmlformats.org/officeDocument/2006/relationships/image" Target="../media/image61.emf"/><Relationship Id="rId14" Type="http://schemas.openxmlformats.org/officeDocument/2006/relationships/image" Target="../media/image63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62.png"/><Relationship Id="rId3" Type="http://schemas.openxmlformats.org/officeDocument/2006/relationships/chart" Target="../charts/chart1.xml"/><Relationship Id="rId7" Type="http://schemas.openxmlformats.org/officeDocument/2006/relationships/image" Target="../media/image69.png"/><Relationship Id="rId12" Type="http://schemas.openxmlformats.org/officeDocument/2006/relationships/image" Target="../media/image32.png"/><Relationship Id="rId2" Type="http://schemas.openxmlformats.org/officeDocument/2006/relationships/image" Target="../media/image56.png"/><Relationship Id="rId1" Type="http://schemas.openxmlformats.org/officeDocument/2006/relationships/image" Target="../media/image55.png"/><Relationship Id="rId6" Type="http://schemas.openxmlformats.org/officeDocument/2006/relationships/image" Target="../media/image68.png"/><Relationship Id="rId11" Type="http://schemas.openxmlformats.org/officeDocument/2006/relationships/image" Target="../media/image42.png"/><Relationship Id="rId5" Type="http://schemas.openxmlformats.org/officeDocument/2006/relationships/image" Target="../media/image67.png"/><Relationship Id="rId10" Type="http://schemas.openxmlformats.org/officeDocument/2006/relationships/hyperlink" Target="#Menu!A1"/><Relationship Id="rId4" Type="http://schemas.openxmlformats.org/officeDocument/2006/relationships/image" Target="../media/image66.png"/><Relationship Id="rId9" Type="http://schemas.openxmlformats.org/officeDocument/2006/relationships/image" Target="../media/image70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65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47624</xdr:colOff>
      <xdr:row>10</xdr:row>
      <xdr:rowOff>47624</xdr:rowOff>
    </xdr:from>
    <xdr:to>
      <xdr:col>1</xdr:col>
      <xdr:colOff>1199624</xdr:colOff>
      <xdr:row>10</xdr:row>
      <xdr:rowOff>1199624</xdr:rowOff>
    </xdr:to>
    <xdr:pic>
      <xdr:nvPicPr>
        <xdr:cNvPr id="2" name="Imagen 27">
          <a:extLst>
            <a:ext uri="{FF2B5EF4-FFF2-40B4-BE49-F238E27FC236}">
              <a16:creationId xmlns:a16="http://schemas.microsoft.com/office/drawing/2014/main" id="{D110EC72-089B-422C-ACB9-0D0DA92CB4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4" y="3438524"/>
          <a:ext cx="1152000" cy="1152000"/>
        </a:xfrm>
        <a:prstGeom prst="rect">
          <a:avLst/>
        </a:prstGeom>
      </xdr:spPr>
    </xdr:pic>
    <xdr:clientData/>
  </xdr:twoCellAnchor>
  <xdr:twoCellAnchor editAs="oneCell">
    <xdr:from>
      <xdr:col>3</xdr:col>
      <xdr:colOff>47625</xdr:colOff>
      <xdr:row>19</xdr:row>
      <xdr:rowOff>47625</xdr:rowOff>
    </xdr:from>
    <xdr:to>
      <xdr:col>3</xdr:col>
      <xdr:colOff>1199625</xdr:colOff>
      <xdr:row>19</xdr:row>
      <xdr:rowOff>1199625</xdr:rowOff>
    </xdr:to>
    <xdr:pic>
      <xdr:nvPicPr>
        <xdr:cNvPr id="3" name="Imagen 29">
          <a:extLst>
            <a:ext uri="{FF2B5EF4-FFF2-40B4-BE49-F238E27FC236}">
              <a16:creationId xmlns:a16="http://schemas.microsoft.com/office/drawing/2014/main" id="{22E50190-030A-49ED-BA1B-4F57EE3774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0200" y="8296275"/>
          <a:ext cx="1152000" cy="1152000"/>
        </a:xfrm>
        <a:prstGeom prst="rect">
          <a:avLst/>
        </a:prstGeom>
      </xdr:spPr>
    </xdr:pic>
    <xdr:clientData/>
  </xdr:twoCellAnchor>
  <xdr:twoCellAnchor editAs="oneCell">
    <xdr:from>
      <xdr:col>1</xdr:col>
      <xdr:colOff>20955</xdr:colOff>
      <xdr:row>7</xdr:row>
      <xdr:rowOff>53340</xdr:rowOff>
    </xdr:from>
    <xdr:to>
      <xdr:col>1</xdr:col>
      <xdr:colOff>1174860</xdr:colOff>
      <xdr:row>7</xdr:row>
      <xdr:rowOff>1207245</xdr:rowOff>
    </xdr:to>
    <xdr:pic>
      <xdr:nvPicPr>
        <xdr:cNvPr id="4" name="Imagen 33">
          <a:extLst>
            <a:ext uri="{FF2B5EF4-FFF2-40B4-BE49-F238E27FC236}">
              <a16:creationId xmlns:a16="http://schemas.microsoft.com/office/drawing/2014/main" id="{AD3D413F-C8E2-4228-99DD-4E7AC46409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1455" y="1824990"/>
          <a:ext cx="1153905" cy="1153905"/>
        </a:xfrm>
        <a:prstGeom prst="rect">
          <a:avLst/>
        </a:prstGeom>
      </xdr:spPr>
    </xdr:pic>
    <xdr:clientData/>
  </xdr:twoCellAnchor>
  <xdr:twoCellAnchor editAs="oneCell">
    <xdr:from>
      <xdr:col>5</xdr:col>
      <xdr:colOff>47625</xdr:colOff>
      <xdr:row>19</xdr:row>
      <xdr:rowOff>47625</xdr:rowOff>
    </xdr:from>
    <xdr:to>
      <xdr:col>5</xdr:col>
      <xdr:colOff>1199625</xdr:colOff>
      <xdr:row>19</xdr:row>
      <xdr:rowOff>1199625</xdr:rowOff>
    </xdr:to>
    <xdr:pic>
      <xdr:nvPicPr>
        <xdr:cNvPr id="5" name="Imagen 35">
          <a:extLst>
            <a:ext uri="{FF2B5EF4-FFF2-40B4-BE49-F238E27FC236}">
              <a16:creationId xmlns:a16="http://schemas.microsoft.com/office/drawing/2014/main" id="{4BDC8E67-B2BE-4C6E-9C7E-BEDD39AEFB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62275" y="8296275"/>
          <a:ext cx="1152000" cy="1152000"/>
        </a:xfrm>
        <a:prstGeom prst="rect">
          <a:avLst/>
        </a:prstGeom>
      </xdr:spPr>
    </xdr:pic>
    <xdr:clientData/>
  </xdr:twoCellAnchor>
  <xdr:twoCellAnchor editAs="oneCell">
    <xdr:from>
      <xdr:col>9</xdr:col>
      <xdr:colOff>47625</xdr:colOff>
      <xdr:row>22</xdr:row>
      <xdr:rowOff>47625</xdr:rowOff>
    </xdr:from>
    <xdr:to>
      <xdr:col>9</xdr:col>
      <xdr:colOff>1199625</xdr:colOff>
      <xdr:row>22</xdr:row>
      <xdr:rowOff>1199625</xdr:rowOff>
    </xdr:to>
    <xdr:pic>
      <xdr:nvPicPr>
        <xdr:cNvPr id="6" name="Imagen 37">
          <a:extLst>
            <a:ext uri="{FF2B5EF4-FFF2-40B4-BE49-F238E27FC236}">
              <a16:creationId xmlns:a16="http://schemas.microsoft.com/office/drawing/2014/main" id="{9DB02CE1-118C-48EC-AA36-68CF92397A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86425" y="9915525"/>
          <a:ext cx="1152000" cy="1152000"/>
        </a:xfrm>
        <a:prstGeom prst="rect">
          <a:avLst/>
        </a:prstGeom>
      </xdr:spPr>
    </xdr:pic>
    <xdr:clientData/>
  </xdr:twoCellAnchor>
  <xdr:twoCellAnchor editAs="oneCell">
    <xdr:from>
      <xdr:col>5</xdr:col>
      <xdr:colOff>47625</xdr:colOff>
      <xdr:row>7</xdr:row>
      <xdr:rowOff>47625</xdr:rowOff>
    </xdr:from>
    <xdr:to>
      <xdr:col>5</xdr:col>
      <xdr:colOff>1199625</xdr:colOff>
      <xdr:row>7</xdr:row>
      <xdr:rowOff>1199625</xdr:rowOff>
    </xdr:to>
    <xdr:pic>
      <xdr:nvPicPr>
        <xdr:cNvPr id="7" name="Imagen 41">
          <a:extLst>
            <a:ext uri="{FF2B5EF4-FFF2-40B4-BE49-F238E27FC236}">
              <a16:creationId xmlns:a16="http://schemas.microsoft.com/office/drawing/2014/main" id="{0C7F3AA5-BC7A-4491-8C41-ECE72029B8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62275" y="1819275"/>
          <a:ext cx="1152000" cy="1152000"/>
        </a:xfrm>
        <a:prstGeom prst="rect">
          <a:avLst/>
        </a:prstGeom>
      </xdr:spPr>
    </xdr:pic>
    <xdr:clientData/>
  </xdr:twoCellAnchor>
  <xdr:twoCellAnchor editAs="oneCell">
    <xdr:from>
      <xdr:col>3</xdr:col>
      <xdr:colOff>47624</xdr:colOff>
      <xdr:row>10</xdr:row>
      <xdr:rowOff>47624</xdr:rowOff>
    </xdr:from>
    <xdr:to>
      <xdr:col>3</xdr:col>
      <xdr:colOff>1199624</xdr:colOff>
      <xdr:row>10</xdr:row>
      <xdr:rowOff>1199624</xdr:rowOff>
    </xdr:to>
    <xdr:pic>
      <xdr:nvPicPr>
        <xdr:cNvPr id="8" name="Imagen 43">
          <a:extLst>
            <a:ext uri="{FF2B5EF4-FFF2-40B4-BE49-F238E27FC236}">
              <a16:creationId xmlns:a16="http://schemas.microsoft.com/office/drawing/2014/main" id="{9E3748D9-2C1D-49B0-9DE3-C4A480BB33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0199" y="3438524"/>
          <a:ext cx="1152000" cy="1152000"/>
        </a:xfrm>
        <a:prstGeom prst="rect">
          <a:avLst/>
        </a:prstGeom>
      </xdr:spPr>
    </xdr:pic>
    <xdr:clientData/>
  </xdr:twoCellAnchor>
  <xdr:twoCellAnchor editAs="oneCell">
    <xdr:from>
      <xdr:col>7</xdr:col>
      <xdr:colOff>47625</xdr:colOff>
      <xdr:row>13</xdr:row>
      <xdr:rowOff>47625</xdr:rowOff>
    </xdr:from>
    <xdr:to>
      <xdr:col>7</xdr:col>
      <xdr:colOff>1199625</xdr:colOff>
      <xdr:row>13</xdr:row>
      <xdr:rowOff>1199625</xdr:rowOff>
    </xdr:to>
    <xdr:pic>
      <xdr:nvPicPr>
        <xdr:cNvPr id="9" name="Imagen 45">
          <a:extLst>
            <a:ext uri="{FF2B5EF4-FFF2-40B4-BE49-F238E27FC236}">
              <a16:creationId xmlns:a16="http://schemas.microsoft.com/office/drawing/2014/main" id="{830A6E45-3A44-4934-8008-5AB1C99FCA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24350" y="5057775"/>
          <a:ext cx="1152000" cy="1152000"/>
        </a:xfrm>
        <a:prstGeom prst="rect">
          <a:avLst/>
        </a:prstGeom>
      </xdr:spPr>
    </xdr:pic>
    <xdr:clientData/>
  </xdr:twoCellAnchor>
  <xdr:twoCellAnchor editAs="oneCell">
    <xdr:from>
      <xdr:col>3</xdr:col>
      <xdr:colOff>47625</xdr:colOff>
      <xdr:row>13</xdr:row>
      <xdr:rowOff>47625</xdr:rowOff>
    </xdr:from>
    <xdr:to>
      <xdr:col>3</xdr:col>
      <xdr:colOff>1199625</xdr:colOff>
      <xdr:row>13</xdr:row>
      <xdr:rowOff>1199625</xdr:rowOff>
    </xdr:to>
    <xdr:pic>
      <xdr:nvPicPr>
        <xdr:cNvPr id="10" name="Imagen 49">
          <a:extLst>
            <a:ext uri="{FF2B5EF4-FFF2-40B4-BE49-F238E27FC236}">
              <a16:creationId xmlns:a16="http://schemas.microsoft.com/office/drawing/2014/main" id="{4612BE74-9876-4CF0-AD1B-4905C083FA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0200" y="5057775"/>
          <a:ext cx="1152000" cy="1152000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13</xdr:row>
      <xdr:rowOff>47624</xdr:rowOff>
    </xdr:from>
    <xdr:to>
      <xdr:col>1</xdr:col>
      <xdr:colOff>1199625</xdr:colOff>
      <xdr:row>13</xdr:row>
      <xdr:rowOff>1199624</xdr:rowOff>
    </xdr:to>
    <xdr:pic>
      <xdr:nvPicPr>
        <xdr:cNvPr id="11" name="Imagen 53">
          <a:extLst>
            <a:ext uri="{FF2B5EF4-FFF2-40B4-BE49-F238E27FC236}">
              <a16:creationId xmlns:a16="http://schemas.microsoft.com/office/drawing/2014/main" id="{7C933243-FEAB-4F74-B21C-32D5051D89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5" y="5057774"/>
          <a:ext cx="1152000" cy="1152000"/>
        </a:xfrm>
        <a:prstGeom prst="rect">
          <a:avLst/>
        </a:prstGeom>
      </xdr:spPr>
    </xdr:pic>
    <xdr:clientData/>
  </xdr:twoCellAnchor>
  <xdr:twoCellAnchor editAs="oneCell">
    <xdr:from>
      <xdr:col>5</xdr:col>
      <xdr:colOff>47625</xdr:colOff>
      <xdr:row>10</xdr:row>
      <xdr:rowOff>47625</xdr:rowOff>
    </xdr:from>
    <xdr:to>
      <xdr:col>5</xdr:col>
      <xdr:colOff>1199625</xdr:colOff>
      <xdr:row>10</xdr:row>
      <xdr:rowOff>1199625</xdr:rowOff>
    </xdr:to>
    <xdr:pic>
      <xdr:nvPicPr>
        <xdr:cNvPr id="12" name="Imagen 55">
          <a:extLst>
            <a:ext uri="{FF2B5EF4-FFF2-40B4-BE49-F238E27FC236}">
              <a16:creationId xmlns:a16="http://schemas.microsoft.com/office/drawing/2014/main" id="{C1D2DDF5-6442-4959-8EAE-38C0D35DBE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62275" y="3438525"/>
          <a:ext cx="1152000" cy="1152000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19</xdr:row>
      <xdr:rowOff>47625</xdr:rowOff>
    </xdr:from>
    <xdr:to>
      <xdr:col>1</xdr:col>
      <xdr:colOff>1199625</xdr:colOff>
      <xdr:row>19</xdr:row>
      <xdr:rowOff>1199625</xdr:rowOff>
    </xdr:to>
    <xdr:pic>
      <xdr:nvPicPr>
        <xdr:cNvPr id="13" name="Imagen 57">
          <a:extLst>
            <a:ext uri="{FF2B5EF4-FFF2-40B4-BE49-F238E27FC236}">
              <a16:creationId xmlns:a16="http://schemas.microsoft.com/office/drawing/2014/main" id="{30DC1802-2DAF-49A2-A240-BA50633912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5" y="8296275"/>
          <a:ext cx="1152000" cy="1152000"/>
        </a:xfrm>
        <a:prstGeom prst="rect">
          <a:avLst/>
        </a:prstGeom>
      </xdr:spPr>
    </xdr:pic>
    <xdr:clientData/>
  </xdr:twoCellAnchor>
  <xdr:twoCellAnchor editAs="oneCell">
    <xdr:from>
      <xdr:col>5</xdr:col>
      <xdr:colOff>47625</xdr:colOff>
      <xdr:row>16</xdr:row>
      <xdr:rowOff>47625</xdr:rowOff>
    </xdr:from>
    <xdr:to>
      <xdr:col>5</xdr:col>
      <xdr:colOff>1199625</xdr:colOff>
      <xdr:row>16</xdr:row>
      <xdr:rowOff>1199625</xdr:rowOff>
    </xdr:to>
    <xdr:pic>
      <xdr:nvPicPr>
        <xdr:cNvPr id="14" name="Imagen 61">
          <a:extLst>
            <a:ext uri="{FF2B5EF4-FFF2-40B4-BE49-F238E27FC236}">
              <a16:creationId xmlns:a16="http://schemas.microsoft.com/office/drawing/2014/main" id="{CA9B2340-E94E-4EB0-9A39-A360D2DC5F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62275" y="6677025"/>
          <a:ext cx="1152000" cy="1152000"/>
        </a:xfrm>
        <a:prstGeom prst="rect">
          <a:avLst/>
        </a:prstGeom>
      </xdr:spPr>
    </xdr:pic>
    <xdr:clientData/>
  </xdr:twoCellAnchor>
  <xdr:twoCellAnchor editAs="oneCell">
    <xdr:from>
      <xdr:col>7</xdr:col>
      <xdr:colOff>47625</xdr:colOff>
      <xdr:row>16</xdr:row>
      <xdr:rowOff>47625</xdr:rowOff>
    </xdr:from>
    <xdr:to>
      <xdr:col>7</xdr:col>
      <xdr:colOff>1199625</xdr:colOff>
      <xdr:row>16</xdr:row>
      <xdr:rowOff>1199625</xdr:rowOff>
    </xdr:to>
    <xdr:pic>
      <xdr:nvPicPr>
        <xdr:cNvPr id="15" name="Imagen 63">
          <a:extLst>
            <a:ext uri="{FF2B5EF4-FFF2-40B4-BE49-F238E27FC236}">
              <a16:creationId xmlns:a16="http://schemas.microsoft.com/office/drawing/2014/main" id="{7F19871A-4C2B-4E67-8D06-010BD49DBD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24350" y="6677025"/>
          <a:ext cx="1152000" cy="1152000"/>
        </a:xfrm>
        <a:prstGeom prst="rect">
          <a:avLst/>
        </a:prstGeom>
      </xdr:spPr>
    </xdr:pic>
    <xdr:clientData/>
  </xdr:twoCellAnchor>
  <xdr:twoCellAnchor editAs="oneCell">
    <xdr:from>
      <xdr:col>11</xdr:col>
      <xdr:colOff>47625</xdr:colOff>
      <xdr:row>16</xdr:row>
      <xdr:rowOff>47625</xdr:rowOff>
    </xdr:from>
    <xdr:to>
      <xdr:col>11</xdr:col>
      <xdr:colOff>1199625</xdr:colOff>
      <xdr:row>16</xdr:row>
      <xdr:rowOff>1199625</xdr:rowOff>
    </xdr:to>
    <xdr:pic>
      <xdr:nvPicPr>
        <xdr:cNvPr id="16" name="Imagen 65">
          <a:extLst>
            <a:ext uri="{FF2B5EF4-FFF2-40B4-BE49-F238E27FC236}">
              <a16:creationId xmlns:a16="http://schemas.microsoft.com/office/drawing/2014/main" id="{BECB738C-E8B4-40EE-9D74-21F4EB8B68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48500" y="6677025"/>
          <a:ext cx="1152000" cy="1152000"/>
        </a:xfrm>
        <a:prstGeom prst="rect">
          <a:avLst/>
        </a:prstGeom>
      </xdr:spPr>
    </xdr:pic>
    <xdr:clientData/>
  </xdr:twoCellAnchor>
  <xdr:twoCellAnchor editAs="oneCell">
    <xdr:from>
      <xdr:col>5</xdr:col>
      <xdr:colOff>47625</xdr:colOff>
      <xdr:row>22</xdr:row>
      <xdr:rowOff>47625</xdr:rowOff>
    </xdr:from>
    <xdr:to>
      <xdr:col>5</xdr:col>
      <xdr:colOff>1199625</xdr:colOff>
      <xdr:row>22</xdr:row>
      <xdr:rowOff>1199625</xdr:rowOff>
    </xdr:to>
    <xdr:pic>
      <xdr:nvPicPr>
        <xdr:cNvPr id="17" name="Imagen 67">
          <a:extLst>
            <a:ext uri="{FF2B5EF4-FFF2-40B4-BE49-F238E27FC236}">
              <a16:creationId xmlns:a16="http://schemas.microsoft.com/office/drawing/2014/main" id="{C8B273A2-FFD9-4717-9614-547B87150B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62275" y="9915525"/>
          <a:ext cx="1152000" cy="1152000"/>
        </a:xfrm>
        <a:prstGeom prst="rect">
          <a:avLst/>
        </a:prstGeom>
      </xdr:spPr>
    </xdr:pic>
    <xdr:clientData/>
  </xdr:twoCellAnchor>
  <xdr:twoCellAnchor editAs="oneCell">
    <xdr:from>
      <xdr:col>3</xdr:col>
      <xdr:colOff>47625</xdr:colOff>
      <xdr:row>22</xdr:row>
      <xdr:rowOff>47625</xdr:rowOff>
    </xdr:from>
    <xdr:to>
      <xdr:col>3</xdr:col>
      <xdr:colOff>1199625</xdr:colOff>
      <xdr:row>22</xdr:row>
      <xdr:rowOff>1199625</xdr:rowOff>
    </xdr:to>
    <xdr:pic>
      <xdr:nvPicPr>
        <xdr:cNvPr id="18" name="Imagen 69">
          <a:extLst>
            <a:ext uri="{FF2B5EF4-FFF2-40B4-BE49-F238E27FC236}">
              <a16:creationId xmlns:a16="http://schemas.microsoft.com/office/drawing/2014/main" id="{9AB7FED2-8B70-4C4F-BCB6-6E65CA151F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0200" y="9915525"/>
          <a:ext cx="1152000" cy="1152000"/>
        </a:xfrm>
        <a:prstGeom prst="rect">
          <a:avLst/>
        </a:prstGeom>
      </xdr:spPr>
    </xdr:pic>
    <xdr:clientData/>
  </xdr:twoCellAnchor>
  <xdr:twoCellAnchor editAs="oneCell">
    <xdr:from>
      <xdr:col>7</xdr:col>
      <xdr:colOff>123825</xdr:colOff>
      <xdr:row>10</xdr:row>
      <xdr:rowOff>114300</xdr:rowOff>
    </xdr:from>
    <xdr:to>
      <xdr:col>7</xdr:col>
      <xdr:colOff>1131825</xdr:colOff>
      <xdr:row>10</xdr:row>
      <xdr:rowOff>1122300</xdr:rowOff>
    </xdr:to>
    <xdr:pic>
      <xdr:nvPicPr>
        <xdr:cNvPr id="19" name="Imagen No">
          <a:extLst>
            <a:ext uri="{FF2B5EF4-FFF2-40B4-BE49-F238E27FC236}">
              <a16:creationId xmlns:a16="http://schemas.microsoft.com/office/drawing/2014/main" id="{8BC11F32-D6A8-470D-997C-0FB76A1D61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4400550" y="3505200"/>
          <a:ext cx="1008000" cy="1008000"/>
        </a:xfrm>
        <a:prstGeom prst="rect">
          <a:avLst/>
        </a:prstGeom>
      </xdr:spPr>
    </xdr:pic>
    <xdr:clientData/>
  </xdr:twoCellAnchor>
  <xdr:twoCellAnchor editAs="oneCell">
    <xdr:from>
      <xdr:col>9</xdr:col>
      <xdr:colOff>123825</xdr:colOff>
      <xdr:row>10</xdr:row>
      <xdr:rowOff>114300</xdr:rowOff>
    </xdr:from>
    <xdr:to>
      <xdr:col>9</xdr:col>
      <xdr:colOff>1131825</xdr:colOff>
      <xdr:row>10</xdr:row>
      <xdr:rowOff>1122300</xdr:rowOff>
    </xdr:to>
    <xdr:pic>
      <xdr:nvPicPr>
        <xdr:cNvPr id="20" name="Imagen No">
          <a:extLst>
            <a:ext uri="{FF2B5EF4-FFF2-40B4-BE49-F238E27FC236}">
              <a16:creationId xmlns:a16="http://schemas.microsoft.com/office/drawing/2014/main" id="{239D0A22-E5BC-425F-BD2C-419FB965C8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5762625" y="3505200"/>
          <a:ext cx="1008000" cy="1008000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31</xdr:row>
      <xdr:rowOff>47625</xdr:rowOff>
    </xdr:from>
    <xdr:to>
      <xdr:col>1</xdr:col>
      <xdr:colOff>1199625</xdr:colOff>
      <xdr:row>31</xdr:row>
      <xdr:rowOff>1199625</xdr:rowOff>
    </xdr:to>
    <xdr:pic>
      <xdr:nvPicPr>
        <xdr:cNvPr id="21" name="Imagen 3">
          <a:extLst>
            <a:ext uri="{FF2B5EF4-FFF2-40B4-BE49-F238E27FC236}">
              <a16:creationId xmlns:a16="http://schemas.microsoft.com/office/drawing/2014/main" id="{6C415E20-0A4C-409B-AB42-A0CCCE42E5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5" y="14773275"/>
          <a:ext cx="1152000" cy="1152000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22</xdr:row>
      <xdr:rowOff>47625</xdr:rowOff>
    </xdr:from>
    <xdr:to>
      <xdr:col>1</xdr:col>
      <xdr:colOff>1199625</xdr:colOff>
      <xdr:row>22</xdr:row>
      <xdr:rowOff>1199625</xdr:rowOff>
    </xdr:to>
    <xdr:pic>
      <xdr:nvPicPr>
        <xdr:cNvPr id="22" name="Imagen 8">
          <a:extLst>
            <a:ext uri="{FF2B5EF4-FFF2-40B4-BE49-F238E27FC236}">
              <a16:creationId xmlns:a16="http://schemas.microsoft.com/office/drawing/2014/main" id="{E0754CF9-4227-41E4-9B59-58F5956EE2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5" y="9915525"/>
          <a:ext cx="1152000" cy="1152000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25</xdr:row>
      <xdr:rowOff>104775</xdr:rowOff>
    </xdr:from>
    <xdr:to>
      <xdr:col>1</xdr:col>
      <xdr:colOff>1122300</xdr:colOff>
      <xdr:row>25</xdr:row>
      <xdr:rowOff>1112775</xdr:rowOff>
    </xdr:to>
    <xdr:pic>
      <xdr:nvPicPr>
        <xdr:cNvPr id="23" name="Imagen No">
          <a:extLst>
            <a:ext uri="{FF2B5EF4-FFF2-40B4-BE49-F238E27FC236}">
              <a16:creationId xmlns:a16="http://schemas.microsoft.com/office/drawing/2014/main" id="{FABE41B9-9B02-44D5-9DBC-15AFF12514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304800" y="11591925"/>
          <a:ext cx="1008000" cy="1008000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16</xdr:row>
      <xdr:rowOff>47625</xdr:rowOff>
    </xdr:from>
    <xdr:to>
      <xdr:col>1</xdr:col>
      <xdr:colOff>1199625</xdr:colOff>
      <xdr:row>16</xdr:row>
      <xdr:rowOff>1199625</xdr:rowOff>
    </xdr:to>
    <xdr:pic>
      <xdr:nvPicPr>
        <xdr:cNvPr id="24" name="Imagen 7">
          <a:extLst>
            <a:ext uri="{FF2B5EF4-FFF2-40B4-BE49-F238E27FC236}">
              <a16:creationId xmlns:a16="http://schemas.microsoft.com/office/drawing/2014/main" id="{E0CE741C-3268-4537-9202-BD272779B3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5" y="6677025"/>
          <a:ext cx="1152000" cy="1152000"/>
        </a:xfrm>
        <a:prstGeom prst="rect">
          <a:avLst/>
        </a:prstGeom>
      </xdr:spPr>
    </xdr:pic>
    <xdr:clientData/>
  </xdr:twoCellAnchor>
  <xdr:twoCellAnchor editAs="oneCell">
    <xdr:from>
      <xdr:col>7</xdr:col>
      <xdr:colOff>47625</xdr:colOff>
      <xdr:row>19</xdr:row>
      <xdr:rowOff>38100</xdr:rowOff>
    </xdr:from>
    <xdr:to>
      <xdr:col>7</xdr:col>
      <xdr:colOff>1199625</xdr:colOff>
      <xdr:row>19</xdr:row>
      <xdr:rowOff>1190100</xdr:rowOff>
    </xdr:to>
    <xdr:pic>
      <xdr:nvPicPr>
        <xdr:cNvPr id="25" name="Imagen 10">
          <a:extLst>
            <a:ext uri="{FF2B5EF4-FFF2-40B4-BE49-F238E27FC236}">
              <a16:creationId xmlns:a16="http://schemas.microsoft.com/office/drawing/2014/main" id="{229FF57A-C030-4304-8598-893C7B71D9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24350" y="8286750"/>
          <a:ext cx="1152000" cy="1152000"/>
        </a:xfrm>
        <a:prstGeom prst="rect">
          <a:avLst/>
        </a:prstGeom>
      </xdr:spPr>
    </xdr:pic>
    <xdr:clientData/>
  </xdr:twoCellAnchor>
  <xdr:twoCellAnchor editAs="oneCell">
    <xdr:from>
      <xdr:col>3</xdr:col>
      <xdr:colOff>47625</xdr:colOff>
      <xdr:row>16</xdr:row>
      <xdr:rowOff>38100</xdr:rowOff>
    </xdr:from>
    <xdr:to>
      <xdr:col>3</xdr:col>
      <xdr:colOff>1199625</xdr:colOff>
      <xdr:row>16</xdr:row>
      <xdr:rowOff>1190100</xdr:rowOff>
    </xdr:to>
    <xdr:pic>
      <xdr:nvPicPr>
        <xdr:cNvPr id="26" name="Imagen 14">
          <a:extLst>
            <a:ext uri="{FF2B5EF4-FFF2-40B4-BE49-F238E27FC236}">
              <a16:creationId xmlns:a16="http://schemas.microsoft.com/office/drawing/2014/main" id="{CFFAAAE8-2CBA-4DD9-BADF-5E5C89A191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0200" y="6667500"/>
          <a:ext cx="1152000" cy="1152000"/>
        </a:xfrm>
        <a:prstGeom prst="rect">
          <a:avLst/>
        </a:prstGeom>
      </xdr:spPr>
    </xdr:pic>
    <xdr:clientData/>
  </xdr:twoCellAnchor>
  <xdr:twoCellAnchor editAs="oneCell">
    <xdr:from>
      <xdr:col>9</xdr:col>
      <xdr:colOff>47625</xdr:colOff>
      <xdr:row>19</xdr:row>
      <xdr:rowOff>38100</xdr:rowOff>
    </xdr:from>
    <xdr:to>
      <xdr:col>9</xdr:col>
      <xdr:colOff>1199625</xdr:colOff>
      <xdr:row>19</xdr:row>
      <xdr:rowOff>1190100</xdr:rowOff>
    </xdr:to>
    <xdr:pic>
      <xdr:nvPicPr>
        <xdr:cNvPr id="27" name="Imagen 16">
          <a:extLst>
            <a:ext uri="{FF2B5EF4-FFF2-40B4-BE49-F238E27FC236}">
              <a16:creationId xmlns:a16="http://schemas.microsoft.com/office/drawing/2014/main" id="{42F0AF91-9A66-496C-B84A-439360780D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86425" y="8286750"/>
          <a:ext cx="1152000" cy="1152000"/>
        </a:xfrm>
        <a:prstGeom prst="rect">
          <a:avLst/>
        </a:prstGeom>
      </xdr:spPr>
    </xdr:pic>
    <xdr:clientData/>
  </xdr:twoCellAnchor>
  <xdr:twoCellAnchor editAs="oneCell">
    <xdr:from>
      <xdr:col>9</xdr:col>
      <xdr:colOff>47625</xdr:colOff>
      <xdr:row>16</xdr:row>
      <xdr:rowOff>38100</xdr:rowOff>
    </xdr:from>
    <xdr:to>
      <xdr:col>9</xdr:col>
      <xdr:colOff>1199625</xdr:colOff>
      <xdr:row>16</xdr:row>
      <xdr:rowOff>1190100</xdr:rowOff>
    </xdr:to>
    <xdr:pic>
      <xdr:nvPicPr>
        <xdr:cNvPr id="28" name="Imagen 18">
          <a:extLst>
            <a:ext uri="{FF2B5EF4-FFF2-40B4-BE49-F238E27FC236}">
              <a16:creationId xmlns:a16="http://schemas.microsoft.com/office/drawing/2014/main" id="{48ACB7EE-6A6D-4358-996D-1A5005DA8B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86425" y="6667500"/>
          <a:ext cx="1152000" cy="1152000"/>
        </a:xfrm>
        <a:prstGeom prst="rect">
          <a:avLst/>
        </a:prstGeom>
      </xdr:spPr>
    </xdr:pic>
    <xdr:clientData/>
  </xdr:twoCellAnchor>
  <xdr:twoCellAnchor editAs="oneCell">
    <xdr:from>
      <xdr:col>3</xdr:col>
      <xdr:colOff>47625</xdr:colOff>
      <xdr:row>25</xdr:row>
      <xdr:rowOff>38100</xdr:rowOff>
    </xdr:from>
    <xdr:to>
      <xdr:col>3</xdr:col>
      <xdr:colOff>1199625</xdr:colOff>
      <xdr:row>25</xdr:row>
      <xdr:rowOff>1190100</xdr:rowOff>
    </xdr:to>
    <xdr:pic>
      <xdr:nvPicPr>
        <xdr:cNvPr id="29" name="Imagen 9">
          <a:extLst>
            <a:ext uri="{FF2B5EF4-FFF2-40B4-BE49-F238E27FC236}">
              <a16:creationId xmlns:a16="http://schemas.microsoft.com/office/drawing/2014/main" id="{FE4DF752-FD31-4622-8F67-547FB9A672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0200" y="11525250"/>
          <a:ext cx="1152000" cy="1152000"/>
        </a:xfrm>
        <a:prstGeom prst="rect">
          <a:avLst/>
        </a:prstGeom>
      </xdr:spPr>
    </xdr:pic>
    <xdr:clientData/>
  </xdr:twoCellAnchor>
  <xdr:twoCellAnchor editAs="oneCell">
    <xdr:from>
      <xdr:col>3</xdr:col>
      <xdr:colOff>47625</xdr:colOff>
      <xdr:row>7</xdr:row>
      <xdr:rowOff>47625</xdr:rowOff>
    </xdr:from>
    <xdr:to>
      <xdr:col>3</xdr:col>
      <xdr:colOff>1199625</xdr:colOff>
      <xdr:row>7</xdr:row>
      <xdr:rowOff>1199625</xdr:rowOff>
    </xdr:to>
    <xdr:pic>
      <xdr:nvPicPr>
        <xdr:cNvPr id="30" name="Imagen 11">
          <a:extLst>
            <a:ext uri="{FF2B5EF4-FFF2-40B4-BE49-F238E27FC236}">
              <a16:creationId xmlns:a16="http://schemas.microsoft.com/office/drawing/2014/main" id="{BD9BB2CA-0B2E-4F3B-8267-781677AF44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0200" y="1819275"/>
          <a:ext cx="1152000" cy="1152000"/>
        </a:xfrm>
        <a:prstGeom prst="rect">
          <a:avLst/>
        </a:prstGeom>
      </xdr:spPr>
    </xdr:pic>
    <xdr:clientData/>
  </xdr:twoCellAnchor>
  <xdr:twoCellAnchor editAs="oneCell">
    <xdr:from>
      <xdr:col>7</xdr:col>
      <xdr:colOff>47625</xdr:colOff>
      <xdr:row>7</xdr:row>
      <xdr:rowOff>47625</xdr:rowOff>
    </xdr:from>
    <xdr:to>
      <xdr:col>7</xdr:col>
      <xdr:colOff>1199625</xdr:colOff>
      <xdr:row>7</xdr:row>
      <xdr:rowOff>1199625</xdr:rowOff>
    </xdr:to>
    <xdr:pic>
      <xdr:nvPicPr>
        <xdr:cNvPr id="31" name="Imagen 13">
          <a:extLst>
            <a:ext uri="{FF2B5EF4-FFF2-40B4-BE49-F238E27FC236}">
              <a16:creationId xmlns:a16="http://schemas.microsoft.com/office/drawing/2014/main" id="{6BBA91F4-A4FE-41BE-99A6-DC5A67FDBB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24350" y="1819275"/>
          <a:ext cx="1152000" cy="1152000"/>
        </a:xfrm>
        <a:prstGeom prst="rect">
          <a:avLst/>
        </a:prstGeom>
      </xdr:spPr>
    </xdr:pic>
    <xdr:clientData/>
  </xdr:twoCellAnchor>
  <xdr:twoCellAnchor editAs="oneCell">
    <xdr:from>
      <xdr:col>11</xdr:col>
      <xdr:colOff>47625</xdr:colOff>
      <xdr:row>7</xdr:row>
      <xdr:rowOff>57150</xdr:rowOff>
    </xdr:from>
    <xdr:to>
      <xdr:col>11</xdr:col>
      <xdr:colOff>1199625</xdr:colOff>
      <xdr:row>7</xdr:row>
      <xdr:rowOff>1209150</xdr:rowOff>
    </xdr:to>
    <xdr:pic>
      <xdr:nvPicPr>
        <xdr:cNvPr id="32" name="Imagen 17">
          <a:extLst>
            <a:ext uri="{FF2B5EF4-FFF2-40B4-BE49-F238E27FC236}">
              <a16:creationId xmlns:a16="http://schemas.microsoft.com/office/drawing/2014/main" id="{CC40A2DF-3B7A-4C48-81C0-264FDC94B0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48500" y="1828800"/>
          <a:ext cx="1152000" cy="1152000"/>
        </a:xfrm>
        <a:prstGeom prst="rect">
          <a:avLst/>
        </a:prstGeom>
      </xdr:spPr>
    </xdr:pic>
    <xdr:clientData/>
  </xdr:twoCellAnchor>
  <xdr:twoCellAnchor editAs="oneCell">
    <xdr:from>
      <xdr:col>11</xdr:col>
      <xdr:colOff>38100</xdr:colOff>
      <xdr:row>13</xdr:row>
      <xdr:rowOff>38100</xdr:rowOff>
    </xdr:from>
    <xdr:to>
      <xdr:col>11</xdr:col>
      <xdr:colOff>1190100</xdr:colOff>
      <xdr:row>13</xdr:row>
      <xdr:rowOff>1190100</xdr:rowOff>
    </xdr:to>
    <xdr:pic>
      <xdr:nvPicPr>
        <xdr:cNvPr id="33" name="Imagen 2">
          <a:extLst>
            <a:ext uri="{FF2B5EF4-FFF2-40B4-BE49-F238E27FC236}">
              <a16:creationId xmlns:a16="http://schemas.microsoft.com/office/drawing/2014/main" id="{C3EEAA62-2E8C-41EC-8DA4-9F3B9018D5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38975" y="5048250"/>
          <a:ext cx="1152000" cy="1152000"/>
        </a:xfrm>
        <a:prstGeom prst="rect">
          <a:avLst/>
        </a:prstGeom>
      </xdr:spPr>
    </xdr:pic>
    <xdr:clientData/>
  </xdr:twoCellAnchor>
  <xdr:twoCellAnchor editAs="oneCell">
    <xdr:from>
      <xdr:col>7</xdr:col>
      <xdr:colOff>47625</xdr:colOff>
      <xdr:row>25</xdr:row>
      <xdr:rowOff>38100</xdr:rowOff>
    </xdr:from>
    <xdr:to>
      <xdr:col>7</xdr:col>
      <xdr:colOff>1199625</xdr:colOff>
      <xdr:row>25</xdr:row>
      <xdr:rowOff>1190100</xdr:rowOff>
    </xdr:to>
    <xdr:pic>
      <xdr:nvPicPr>
        <xdr:cNvPr id="34" name="Imagen 5">
          <a:extLst>
            <a:ext uri="{FF2B5EF4-FFF2-40B4-BE49-F238E27FC236}">
              <a16:creationId xmlns:a16="http://schemas.microsoft.com/office/drawing/2014/main" id="{380D56FC-AEF7-4DB1-9714-7450E55E13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24350" y="11525250"/>
          <a:ext cx="1152000" cy="1152000"/>
        </a:xfrm>
        <a:prstGeom prst="rect">
          <a:avLst/>
        </a:prstGeom>
      </xdr:spPr>
    </xdr:pic>
    <xdr:clientData/>
  </xdr:twoCellAnchor>
  <xdr:twoCellAnchor editAs="oneCell">
    <xdr:from>
      <xdr:col>9</xdr:col>
      <xdr:colOff>952500</xdr:colOff>
      <xdr:row>0</xdr:row>
      <xdr:rowOff>19050</xdr:rowOff>
    </xdr:from>
    <xdr:to>
      <xdr:col>11</xdr:col>
      <xdr:colOff>1091291</xdr:colOff>
      <xdr:row>0</xdr:row>
      <xdr:rowOff>559050</xdr:rowOff>
    </xdr:to>
    <xdr:pic>
      <xdr:nvPicPr>
        <xdr:cNvPr id="35" name="Imagen 38">
          <a:extLst>
            <a:ext uri="{FF2B5EF4-FFF2-40B4-BE49-F238E27FC236}">
              <a16:creationId xmlns:a16="http://schemas.microsoft.com/office/drawing/2014/main" id="{5623AFCD-38C2-46D0-AE15-66ABFC38CE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91300" y="19050"/>
          <a:ext cx="1500866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85725</xdr:colOff>
      <xdr:row>0</xdr:row>
      <xdr:rowOff>152400</xdr:rowOff>
    </xdr:from>
    <xdr:to>
      <xdr:col>1</xdr:col>
      <xdr:colOff>390525</xdr:colOff>
      <xdr:row>0</xdr:row>
      <xdr:rowOff>457200</xdr:rowOff>
    </xdr:to>
    <xdr:pic>
      <xdr:nvPicPr>
        <xdr:cNvPr id="36" name="Imagen 6">
          <a:extLst>
            <a:ext uri="{FF2B5EF4-FFF2-40B4-BE49-F238E27FC236}">
              <a16:creationId xmlns:a16="http://schemas.microsoft.com/office/drawing/2014/main" id="{EBEE06CF-FE64-4B4D-8181-B1A6870865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5" y="152400"/>
          <a:ext cx="304800" cy="304800"/>
        </a:xfrm>
        <a:prstGeom prst="rect">
          <a:avLst/>
        </a:prstGeom>
      </xdr:spPr>
    </xdr:pic>
    <xdr:clientData/>
  </xdr:twoCellAnchor>
  <xdr:twoCellAnchor editAs="oneCell">
    <xdr:from>
      <xdr:col>3</xdr:col>
      <xdr:colOff>28575</xdr:colOff>
      <xdr:row>28</xdr:row>
      <xdr:rowOff>47625</xdr:rowOff>
    </xdr:from>
    <xdr:to>
      <xdr:col>3</xdr:col>
      <xdr:colOff>647701</xdr:colOff>
      <xdr:row>28</xdr:row>
      <xdr:rowOff>1117339</xdr:rowOff>
    </xdr:to>
    <xdr:pic>
      <xdr:nvPicPr>
        <xdr:cNvPr id="37" name="Imagen 40">
          <a:extLst>
            <a:ext uri="{FF2B5EF4-FFF2-40B4-BE49-F238E27FC236}">
              <a16:creationId xmlns:a16="http://schemas.microsoft.com/office/drawing/2014/main" id="{16A1706D-7F8C-4B30-A626-BF15F92A8E1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324" r="19798"/>
        <a:stretch/>
      </xdr:blipFill>
      <xdr:spPr>
        <a:xfrm>
          <a:off x="1581150" y="13154025"/>
          <a:ext cx="619126" cy="1069714"/>
        </a:xfrm>
        <a:prstGeom prst="rect">
          <a:avLst/>
        </a:prstGeom>
      </xdr:spPr>
    </xdr:pic>
    <xdr:clientData/>
  </xdr:twoCellAnchor>
  <xdr:twoCellAnchor editAs="oneCell">
    <xdr:from>
      <xdr:col>3</xdr:col>
      <xdr:colOff>476250</xdr:colOff>
      <xdr:row>28</xdr:row>
      <xdr:rowOff>561975</xdr:rowOff>
    </xdr:from>
    <xdr:to>
      <xdr:col>3</xdr:col>
      <xdr:colOff>1095375</xdr:colOff>
      <xdr:row>28</xdr:row>
      <xdr:rowOff>1181100</xdr:rowOff>
    </xdr:to>
    <xdr:pic>
      <xdr:nvPicPr>
        <xdr:cNvPr id="38" name="Imagen 42">
          <a:extLst>
            <a:ext uri="{FF2B5EF4-FFF2-40B4-BE49-F238E27FC236}">
              <a16:creationId xmlns:a16="http://schemas.microsoft.com/office/drawing/2014/main" id="{520CE596-84A1-44A9-80C3-382389E463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8825" y="13668375"/>
          <a:ext cx="619125" cy="619125"/>
        </a:xfrm>
        <a:prstGeom prst="rect">
          <a:avLst/>
        </a:prstGeom>
      </xdr:spPr>
    </xdr:pic>
    <xdr:clientData/>
  </xdr:twoCellAnchor>
  <xdr:twoCellAnchor editAs="oneCell">
    <xdr:from>
      <xdr:col>5</xdr:col>
      <xdr:colOff>28575</xdr:colOff>
      <xdr:row>28</xdr:row>
      <xdr:rowOff>47625</xdr:rowOff>
    </xdr:from>
    <xdr:to>
      <xdr:col>5</xdr:col>
      <xdr:colOff>647701</xdr:colOff>
      <xdr:row>28</xdr:row>
      <xdr:rowOff>1117339</xdr:rowOff>
    </xdr:to>
    <xdr:pic>
      <xdr:nvPicPr>
        <xdr:cNvPr id="39" name="Imagen 44">
          <a:extLst>
            <a:ext uri="{FF2B5EF4-FFF2-40B4-BE49-F238E27FC236}">
              <a16:creationId xmlns:a16="http://schemas.microsoft.com/office/drawing/2014/main" id="{5145A002-94DF-488F-A1D0-68791626807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324" r="19798"/>
        <a:stretch/>
      </xdr:blipFill>
      <xdr:spPr>
        <a:xfrm>
          <a:off x="2943225" y="13154025"/>
          <a:ext cx="619126" cy="1069714"/>
        </a:xfrm>
        <a:prstGeom prst="rect">
          <a:avLst/>
        </a:prstGeom>
      </xdr:spPr>
    </xdr:pic>
    <xdr:clientData/>
  </xdr:twoCellAnchor>
  <xdr:twoCellAnchor editAs="oneCell">
    <xdr:from>
      <xdr:col>5</xdr:col>
      <xdr:colOff>447149</xdr:colOff>
      <xdr:row>28</xdr:row>
      <xdr:rowOff>570974</xdr:rowOff>
    </xdr:from>
    <xdr:to>
      <xdr:col>5</xdr:col>
      <xdr:colOff>1085850</xdr:colOff>
      <xdr:row>28</xdr:row>
      <xdr:rowOff>1209675</xdr:rowOff>
    </xdr:to>
    <xdr:pic>
      <xdr:nvPicPr>
        <xdr:cNvPr id="40" name="Imagen 46">
          <a:extLst>
            <a:ext uri="{FF2B5EF4-FFF2-40B4-BE49-F238E27FC236}">
              <a16:creationId xmlns:a16="http://schemas.microsoft.com/office/drawing/2014/main" id="{1B164AA3-16B3-404F-9FC5-09E1C26AC8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61799" y="13677374"/>
          <a:ext cx="638701" cy="638701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</xdr:colOff>
      <xdr:row>28</xdr:row>
      <xdr:rowOff>47625</xdr:rowOff>
    </xdr:from>
    <xdr:to>
      <xdr:col>7</xdr:col>
      <xdr:colOff>647701</xdr:colOff>
      <xdr:row>28</xdr:row>
      <xdr:rowOff>1117339</xdr:rowOff>
    </xdr:to>
    <xdr:pic>
      <xdr:nvPicPr>
        <xdr:cNvPr id="41" name="Imagen 47">
          <a:extLst>
            <a:ext uri="{FF2B5EF4-FFF2-40B4-BE49-F238E27FC236}">
              <a16:creationId xmlns:a16="http://schemas.microsoft.com/office/drawing/2014/main" id="{C8315AA6-6F6C-4B54-A709-9ED10E6F33C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324" r="19798"/>
        <a:stretch/>
      </xdr:blipFill>
      <xdr:spPr>
        <a:xfrm>
          <a:off x="4305300" y="13154025"/>
          <a:ext cx="619126" cy="1069714"/>
        </a:xfrm>
        <a:prstGeom prst="rect">
          <a:avLst/>
        </a:prstGeom>
      </xdr:spPr>
    </xdr:pic>
    <xdr:clientData/>
  </xdr:twoCellAnchor>
  <xdr:twoCellAnchor editAs="oneCell">
    <xdr:from>
      <xdr:col>7</xdr:col>
      <xdr:colOff>351250</xdr:colOff>
      <xdr:row>28</xdr:row>
      <xdr:rowOff>600075</xdr:rowOff>
    </xdr:from>
    <xdr:to>
      <xdr:col>8</xdr:col>
      <xdr:colOff>9000</xdr:colOff>
      <xdr:row>28</xdr:row>
      <xdr:rowOff>1133475</xdr:rowOff>
    </xdr:to>
    <xdr:pic>
      <xdr:nvPicPr>
        <xdr:cNvPr id="42" name="Imagen 48">
          <a:extLst>
            <a:ext uri="{FF2B5EF4-FFF2-40B4-BE49-F238E27FC236}">
              <a16:creationId xmlns:a16="http://schemas.microsoft.com/office/drawing/2014/main" id="{7C410ED7-7FCA-4E20-A29F-36AED64B618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017" b="21452"/>
        <a:stretch/>
      </xdr:blipFill>
      <xdr:spPr>
        <a:xfrm>
          <a:off x="4627975" y="13706475"/>
          <a:ext cx="896000" cy="533400"/>
        </a:xfrm>
        <a:prstGeom prst="rect">
          <a:avLst/>
        </a:prstGeom>
      </xdr:spPr>
    </xdr:pic>
    <xdr:clientData/>
  </xdr:twoCellAnchor>
  <xdr:twoCellAnchor editAs="oneCell">
    <xdr:from>
      <xdr:col>9</xdr:col>
      <xdr:colOff>28575</xdr:colOff>
      <xdr:row>28</xdr:row>
      <xdr:rowOff>47625</xdr:rowOff>
    </xdr:from>
    <xdr:to>
      <xdr:col>9</xdr:col>
      <xdr:colOff>647701</xdr:colOff>
      <xdr:row>28</xdr:row>
      <xdr:rowOff>1117339</xdr:rowOff>
    </xdr:to>
    <xdr:pic>
      <xdr:nvPicPr>
        <xdr:cNvPr id="43" name="Imagen 50">
          <a:extLst>
            <a:ext uri="{FF2B5EF4-FFF2-40B4-BE49-F238E27FC236}">
              <a16:creationId xmlns:a16="http://schemas.microsoft.com/office/drawing/2014/main" id="{37225ABE-D2F3-469B-9046-245B231DAA0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324" r="19798"/>
        <a:stretch/>
      </xdr:blipFill>
      <xdr:spPr>
        <a:xfrm>
          <a:off x="5667375" y="13154025"/>
          <a:ext cx="619126" cy="1069714"/>
        </a:xfrm>
        <a:prstGeom prst="rect">
          <a:avLst/>
        </a:prstGeom>
      </xdr:spPr>
    </xdr:pic>
    <xdr:clientData/>
  </xdr:twoCellAnchor>
  <xdr:twoCellAnchor editAs="oneCell">
    <xdr:from>
      <xdr:col>1</xdr:col>
      <xdr:colOff>532874</xdr:colOff>
      <xdr:row>28</xdr:row>
      <xdr:rowOff>714375</xdr:rowOff>
    </xdr:from>
    <xdr:to>
      <xdr:col>1</xdr:col>
      <xdr:colOff>1075799</xdr:colOff>
      <xdr:row>28</xdr:row>
      <xdr:rowOff>1162050</xdr:rowOff>
    </xdr:to>
    <xdr:pic>
      <xdr:nvPicPr>
        <xdr:cNvPr id="44" name="Imagen 56">
          <a:extLst>
            <a:ext uri="{FF2B5EF4-FFF2-40B4-BE49-F238E27FC236}">
              <a16:creationId xmlns:a16="http://schemas.microsoft.com/office/drawing/2014/main" id="{113CB6E4-B333-4447-8A77-ECF6FC939F6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7544"/>
        <a:stretch/>
      </xdr:blipFill>
      <xdr:spPr>
        <a:xfrm>
          <a:off x="723374" y="13820775"/>
          <a:ext cx="542925" cy="447675"/>
        </a:xfrm>
        <a:prstGeom prst="rect">
          <a:avLst/>
        </a:prstGeom>
      </xdr:spPr>
    </xdr:pic>
    <xdr:clientData/>
  </xdr:twoCellAnchor>
  <xdr:twoCellAnchor editAs="oneCell">
    <xdr:from>
      <xdr:col>9</xdr:col>
      <xdr:colOff>47625</xdr:colOff>
      <xdr:row>7</xdr:row>
      <xdr:rowOff>47625</xdr:rowOff>
    </xdr:from>
    <xdr:to>
      <xdr:col>9</xdr:col>
      <xdr:colOff>1199625</xdr:colOff>
      <xdr:row>7</xdr:row>
      <xdr:rowOff>1199625</xdr:rowOff>
    </xdr:to>
    <xdr:pic>
      <xdr:nvPicPr>
        <xdr:cNvPr id="45" name="Imagen 12">
          <a:extLst>
            <a:ext uri="{FF2B5EF4-FFF2-40B4-BE49-F238E27FC236}">
              <a16:creationId xmlns:a16="http://schemas.microsoft.com/office/drawing/2014/main" id="{7B7DF2A5-574B-4BA9-B447-2F0BB13D7E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86425" y="1819275"/>
          <a:ext cx="1152000" cy="1152000"/>
        </a:xfrm>
        <a:prstGeom prst="rect">
          <a:avLst/>
        </a:prstGeom>
      </xdr:spPr>
    </xdr:pic>
    <xdr:clientData/>
  </xdr:twoCellAnchor>
  <xdr:twoCellAnchor editAs="oneCell">
    <xdr:from>
      <xdr:col>9</xdr:col>
      <xdr:colOff>514349</xdr:colOff>
      <xdr:row>28</xdr:row>
      <xdr:rowOff>609073</xdr:rowOff>
    </xdr:from>
    <xdr:to>
      <xdr:col>9</xdr:col>
      <xdr:colOff>1085850</xdr:colOff>
      <xdr:row>28</xdr:row>
      <xdr:rowOff>1180574</xdr:rowOff>
    </xdr:to>
    <xdr:pic>
      <xdr:nvPicPr>
        <xdr:cNvPr id="46" name="Imagen 58">
          <a:extLst>
            <a:ext uri="{FF2B5EF4-FFF2-40B4-BE49-F238E27FC236}">
              <a16:creationId xmlns:a16="http://schemas.microsoft.com/office/drawing/2014/main" id="{974BA94A-3E8C-46E3-A0E1-52A982750D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53149" y="13715473"/>
          <a:ext cx="571501" cy="571501"/>
        </a:xfrm>
        <a:prstGeom prst="rect">
          <a:avLst/>
        </a:prstGeom>
      </xdr:spPr>
    </xdr:pic>
    <xdr:clientData/>
  </xdr:twoCellAnchor>
  <xdr:twoCellAnchor editAs="oneCell">
    <xdr:from>
      <xdr:col>11</xdr:col>
      <xdr:colOff>47625</xdr:colOff>
      <xdr:row>28</xdr:row>
      <xdr:rowOff>47625</xdr:rowOff>
    </xdr:from>
    <xdr:to>
      <xdr:col>11</xdr:col>
      <xdr:colOff>666751</xdr:colOff>
      <xdr:row>28</xdr:row>
      <xdr:rowOff>1117339</xdr:rowOff>
    </xdr:to>
    <xdr:pic>
      <xdr:nvPicPr>
        <xdr:cNvPr id="47" name="Imagen 60">
          <a:extLst>
            <a:ext uri="{FF2B5EF4-FFF2-40B4-BE49-F238E27FC236}">
              <a16:creationId xmlns:a16="http://schemas.microsoft.com/office/drawing/2014/main" id="{A7329281-DF62-4E4A-8AA9-406BDAB5DE6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324" r="19798"/>
        <a:stretch/>
      </xdr:blipFill>
      <xdr:spPr>
        <a:xfrm>
          <a:off x="7048500" y="13154025"/>
          <a:ext cx="619126" cy="1069714"/>
        </a:xfrm>
        <a:prstGeom prst="rect">
          <a:avLst/>
        </a:prstGeom>
      </xdr:spPr>
    </xdr:pic>
    <xdr:clientData/>
  </xdr:twoCellAnchor>
  <xdr:twoCellAnchor editAs="oneCell">
    <xdr:from>
      <xdr:col>11</xdr:col>
      <xdr:colOff>542925</xdr:colOff>
      <xdr:row>28</xdr:row>
      <xdr:rowOff>571500</xdr:rowOff>
    </xdr:from>
    <xdr:to>
      <xdr:col>11</xdr:col>
      <xdr:colOff>1132949</xdr:colOff>
      <xdr:row>28</xdr:row>
      <xdr:rowOff>1161524</xdr:rowOff>
    </xdr:to>
    <xdr:pic>
      <xdr:nvPicPr>
        <xdr:cNvPr id="48" name="Imagen 59">
          <a:extLst>
            <a:ext uri="{FF2B5EF4-FFF2-40B4-BE49-F238E27FC236}">
              <a16:creationId xmlns:a16="http://schemas.microsoft.com/office/drawing/2014/main" id="{29256929-27EA-44A0-BD84-CEA73863FB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43800" y="13677900"/>
          <a:ext cx="590024" cy="590024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28</xdr:row>
      <xdr:rowOff>47625</xdr:rowOff>
    </xdr:from>
    <xdr:to>
      <xdr:col>1</xdr:col>
      <xdr:colOff>647701</xdr:colOff>
      <xdr:row>28</xdr:row>
      <xdr:rowOff>1117339</xdr:rowOff>
    </xdr:to>
    <xdr:pic>
      <xdr:nvPicPr>
        <xdr:cNvPr id="49" name="Imagen 62">
          <a:extLst>
            <a:ext uri="{FF2B5EF4-FFF2-40B4-BE49-F238E27FC236}">
              <a16:creationId xmlns:a16="http://schemas.microsoft.com/office/drawing/2014/main" id="{B9EB1B69-F0CA-41C7-BD74-7A05785C0CA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324" r="19798"/>
        <a:stretch/>
      </xdr:blipFill>
      <xdr:spPr>
        <a:xfrm>
          <a:off x="219075" y="13154025"/>
          <a:ext cx="619126" cy="1069714"/>
        </a:xfrm>
        <a:prstGeom prst="rect">
          <a:avLst/>
        </a:prstGeom>
      </xdr:spPr>
    </xdr:pic>
    <xdr:clientData/>
  </xdr:twoCellAnchor>
  <xdr:twoCellAnchor editAs="oneCell">
    <xdr:from>
      <xdr:col>9</xdr:col>
      <xdr:colOff>38100</xdr:colOff>
      <xdr:row>13</xdr:row>
      <xdr:rowOff>57150</xdr:rowOff>
    </xdr:from>
    <xdr:to>
      <xdr:col>9</xdr:col>
      <xdr:colOff>1190100</xdr:colOff>
      <xdr:row>13</xdr:row>
      <xdr:rowOff>1209150</xdr:rowOff>
    </xdr:to>
    <xdr:pic>
      <xdr:nvPicPr>
        <xdr:cNvPr id="50" name="Imagen 64">
          <a:extLst>
            <a:ext uri="{FF2B5EF4-FFF2-40B4-BE49-F238E27FC236}">
              <a16:creationId xmlns:a16="http://schemas.microsoft.com/office/drawing/2014/main" id="{E90C6862-7C11-4D0B-8101-B8EB8D7273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76900" y="5067300"/>
          <a:ext cx="1152000" cy="1152000"/>
        </a:xfrm>
        <a:prstGeom prst="rect">
          <a:avLst/>
        </a:prstGeom>
      </xdr:spPr>
    </xdr:pic>
    <xdr:clientData/>
  </xdr:twoCellAnchor>
  <xdr:twoCellAnchor editAs="oneCell">
    <xdr:from>
      <xdr:col>3</xdr:col>
      <xdr:colOff>38100</xdr:colOff>
      <xdr:row>31</xdr:row>
      <xdr:rowOff>38100</xdr:rowOff>
    </xdr:from>
    <xdr:to>
      <xdr:col>3</xdr:col>
      <xdr:colOff>885825</xdr:colOff>
      <xdr:row>31</xdr:row>
      <xdr:rowOff>885825</xdr:rowOff>
    </xdr:to>
    <xdr:pic>
      <xdr:nvPicPr>
        <xdr:cNvPr id="51" name="Imagen 66">
          <a:extLst>
            <a:ext uri="{FF2B5EF4-FFF2-40B4-BE49-F238E27FC236}">
              <a16:creationId xmlns:a16="http://schemas.microsoft.com/office/drawing/2014/main" id="{6F87CF34-1672-4A36-A4C1-67A01F6486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90675" y="14763750"/>
          <a:ext cx="847725" cy="847725"/>
        </a:xfrm>
        <a:prstGeom prst="rect">
          <a:avLst/>
        </a:prstGeom>
      </xdr:spPr>
    </xdr:pic>
    <xdr:clientData/>
  </xdr:twoCellAnchor>
  <xdr:twoCellAnchor editAs="oneCell">
    <xdr:from>
      <xdr:col>3</xdr:col>
      <xdr:colOff>457201</xdr:colOff>
      <xdr:row>31</xdr:row>
      <xdr:rowOff>438151</xdr:rowOff>
    </xdr:from>
    <xdr:to>
      <xdr:col>4</xdr:col>
      <xdr:colOff>1</xdr:colOff>
      <xdr:row>31</xdr:row>
      <xdr:rowOff>1219201</xdr:rowOff>
    </xdr:to>
    <xdr:pic>
      <xdr:nvPicPr>
        <xdr:cNvPr id="52" name="Imagen 68">
          <a:extLst>
            <a:ext uri="{FF2B5EF4-FFF2-40B4-BE49-F238E27FC236}">
              <a16:creationId xmlns:a16="http://schemas.microsoft.com/office/drawing/2014/main" id="{87AC3414-E714-478D-98C2-6A6E9AA665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9776" y="15163801"/>
          <a:ext cx="781050" cy="781050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</xdr:colOff>
      <xdr:row>31</xdr:row>
      <xdr:rowOff>38100</xdr:rowOff>
    </xdr:from>
    <xdr:to>
      <xdr:col>5</xdr:col>
      <xdr:colOff>885825</xdr:colOff>
      <xdr:row>31</xdr:row>
      <xdr:rowOff>885825</xdr:rowOff>
    </xdr:to>
    <xdr:pic>
      <xdr:nvPicPr>
        <xdr:cNvPr id="53" name="Imagen 72">
          <a:extLst>
            <a:ext uri="{FF2B5EF4-FFF2-40B4-BE49-F238E27FC236}">
              <a16:creationId xmlns:a16="http://schemas.microsoft.com/office/drawing/2014/main" id="{AF8EFBE0-0365-4960-BF0D-CAFD2050B9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52750" y="14763750"/>
          <a:ext cx="847725" cy="847725"/>
        </a:xfrm>
        <a:prstGeom prst="rect">
          <a:avLst/>
        </a:prstGeom>
      </xdr:spPr>
    </xdr:pic>
    <xdr:clientData/>
  </xdr:twoCellAnchor>
  <xdr:twoCellAnchor editAs="oneCell">
    <xdr:from>
      <xdr:col>5</xdr:col>
      <xdr:colOff>137150</xdr:colOff>
      <xdr:row>31</xdr:row>
      <xdr:rowOff>581025</xdr:rowOff>
    </xdr:from>
    <xdr:to>
      <xdr:col>5</xdr:col>
      <xdr:colOff>1209150</xdr:colOff>
      <xdr:row>31</xdr:row>
      <xdr:rowOff>1219200</xdr:rowOff>
    </xdr:to>
    <xdr:pic>
      <xdr:nvPicPr>
        <xdr:cNvPr id="54" name="Imagen 73">
          <a:extLst>
            <a:ext uri="{FF2B5EF4-FFF2-40B4-BE49-F238E27FC236}">
              <a16:creationId xmlns:a16="http://schemas.microsoft.com/office/drawing/2014/main" id="{068DBAA9-85BF-4580-981A-8C19DBBF718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017" b="21452"/>
        <a:stretch/>
      </xdr:blipFill>
      <xdr:spPr>
        <a:xfrm>
          <a:off x="3051800" y="15306675"/>
          <a:ext cx="1072000" cy="638175"/>
        </a:xfrm>
        <a:prstGeom prst="rect">
          <a:avLst/>
        </a:prstGeom>
      </xdr:spPr>
    </xdr:pic>
    <xdr:clientData/>
  </xdr:twoCellAnchor>
  <xdr:twoCellAnchor editAs="oneCell">
    <xdr:from>
      <xdr:col>5</xdr:col>
      <xdr:colOff>47625</xdr:colOff>
      <xdr:row>13</xdr:row>
      <xdr:rowOff>47625</xdr:rowOff>
    </xdr:from>
    <xdr:to>
      <xdr:col>5</xdr:col>
      <xdr:colOff>1199625</xdr:colOff>
      <xdr:row>13</xdr:row>
      <xdr:rowOff>1199625</xdr:rowOff>
    </xdr:to>
    <xdr:pic>
      <xdr:nvPicPr>
        <xdr:cNvPr id="55" name="Imagen 19">
          <a:extLst>
            <a:ext uri="{FF2B5EF4-FFF2-40B4-BE49-F238E27FC236}">
              <a16:creationId xmlns:a16="http://schemas.microsoft.com/office/drawing/2014/main" id="{55B214BE-BC75-4246-B9D9-A569C53016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62275" y="5057775"/>
          <a:ext cx="1152000" cy="1152000"/>
        </a:xfrm>
        <a:prstGeom prst="rect">
          <a:avLst/>
        </a:prstGeom>
      </xdr:spPr>
    </xdr:pic>
    <xdr:clientData/>
  </xdr:twoCellAnchor>
  <xdr:twoCellAnchor editAs="oneCell">
    <xdr:from>
      <xdr:col>13</xdr:col>
      <xdr:colOff>238125</xdr:colOff>
      <xdr:row>0</xdr:row>
      <xdr:rowOff>171450</xdr:rowOff>
    </xdr:from>
    <xdr:to>
      <xdr:col>13</xdr:col>
      <xdr:colOff>542925</xdr:colOff>
      <xdr:row>0</xdr:row>
      <xdr:rowOff>476250</xdr:rowOff>
    </xdr:to>
    <xdr:pic>
      <xdr:nvPicPr>
        <xdr:cNvPr id="56" name="Imagen 74">
          <a:hlinkClick xmlns:r="http://schemas.openxmlformats.org/officeDocument/2006/relationships" r:id="rId42"/>
          <a:extLst>
            <a:ext uri="{FF2B5EF4-FFF2-40B4-BE49-F238E27FC236}">
              <a16:creationId xmlns:a16="http://schemas.microsoft.com/office/drawing/2014/main" id="{73B9C63B-8614-4D27-983F-61CE4C8026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67750" y="171450"/>
          <a:ext cx="304800" cy="304800"/>
        </a:xfrm>
        <a:prstGeom prst="rect">
          <a:avLst/>
        </a:prstGeom>
      </xdr:spPr>
    </xdr:pic>
    <xdr:clientData/>
  </xdr:twoCellAnchor>
  <xdr:twoCellAnchor editAs="oneCell">
    <xdr:from>
      <xdr:col>11</xdr:col>
      <xdr:colOff>43815</xdr:colOff>
      <xdr:row>10</xdr:row>
      <xdr:rowOff>123825</xdr:rowOff>
    </xdr:from>
    <xdr:to>
      <xdr:col>11</xdr:col>
      <xdr:colOff>1188026</xdr:colOff>
      <xdr:row>10</xdr:row>
      <xdr:rowOff>1129665</xdr:rowOff>
    </xdr:to>
    <xdr:pic>
      <xdr:nvPicPr>
        <xdr:cNvPr id="57" name="Picture 56">
          <a:extLst>
            <a:ext uri="{FF2B5EF4-FFF2-40B4-BE49-F238E27FC236}">
              <a16:creationId xmlns:a16="http://schemas.microsoft.com/office/drawing/2014/main" id="{6EDF110A-6D2F-40D2-A1ED-85A9E641B4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44690" y="3514725"/>
          <a:ext cx="1144211" cy="1005840"/>
        </a:xfrm>
        <a:prstGeom prst="rect">
          <a:avLst/>
        </a:prstGeom>
      </xdr:spPr>
    </xdr:pic>
    <xdr:clientData/>
  </xdr:twoCellAnchor>
  <xdr:twoCellAnchor editAs="oneCell">
    <xdr:from>
      <xdr:col>7</xdr:col>
      <xdr:colOff>47625</xdr:colOff>
      <xdr:row>22</xdr:row>
      <xdr:rowOff>47625</xdr:rowOff>
    </xdr:from>
    <xdr:to>
      <xdr:col>7</xdr:col>
      <xdr:colOff>1199625</xdr:colOff>
      <xdr:row>22</xdr:row>
      <xdr:rowOff>1199625</xdr:rowOff>
    </xdr:to>
    <xdr:pic>
      <xdr:nvPicPr>
        <xdr:cNvPr id="58" name="Imagen 78">
          <a:extLst>
            <a:ext uri="{FF2B5EF4-FFF2-40B4-BE49-F238E27FC236}">
              <a16:creationId xmlns:a16="http://schemas.microsoft.com/office/drawing/2014/main" id="{28A0A08C-78EA-46AE-9192-AD396A5E69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24350" y="9915525"/>
          <a:ext cx="1152000" cy="1152000"/>
        </a:xfrm>
        <a:prstGeom prst="rect">
          <a:avLst/>
        </a:prstGeom>
      </xdr:spPr>
    </xdr:pic>
    <xdr:clientData/>
  </xdr:twoCellAnchor>
  <xdr:twoCellAnchor editAs="oneCell">
    <xdr:from>
      <xdr:col>5</xdr:col>
      <xdr:colOff>47625</xdr:colOff>
      <xdr:row>25</xdr:row>
      <xdr:rowOff>47625</xdr:rowOff>
    </xdr:from>
    <xdr:to>
      <xdr:col>5</xdr:col>
      <xdr:colOff>1199625</xdr:colOff>
      <xdr:row>25</xdr:row>
      <xdr:rowOff>1199625</xdr:rowOff>
    </xdr:to>
    <xdr:pic>
      <xdr:nvPicPr>
        <xdr:cNvPr id="59" name="Imagen 79">
          <a:extLst>
            <a:ext uri="{FF2B5EF4-FFF2-40B4-BE49-F238E27FC236}">
              <a16:creationId xmlns:a16="http://schemas.microsoft.com/office/drawing/2014/main" id="{D2D9A621-2412-4B7E-87C4-F43AB0F5EB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62275" y="11534775"/>
          <a:ext cx="1152000" cy="1152000"/>
        </a:xfrm>
        <a:prstGeom prst="rect">
          <a:avLst/>
        </a:prstGeom>
      </xdr:spPr>
    </xdr:pic>
    <xdr:clientData/>
  </xdr:twoCellAnchor>
  <xdr:twoCellAnchor editAs="oneCell">
    <xdr:from>
      <xdr:col>9</xdr:col>
      <xdr:colOff>28575</xdr:colOff>
      <xdr:row>31</xdr:row>
      <xdr:rowOff>301196</xdr:rowOff>
    </xdr:from>
    <xdr:to>
      <xdr:col>9</xdr:col>
      <xdr:colOff>978618</xdr:colOff>
      <xdr:row>31</xdr:row>
      <xdr:rowOff>914765</xdr:rowOff>
    </xdr:to>
    <xdr:pic>
      <xdr:nvPicPr>
        <xdr:cNvPr id="60" name="Imagen 80">
          <a:extLst>
            <a:ext uri="{FF2B5EF4-FFF2-40B4-BE49-F238E27FC236}">
              <a16:creationId xmlns:a16="http://schemas.microsoft.com/office/drawing/2014/main" id="{D6076A9F-C01A-4DBC-A8E8-9168583169F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6724" b="18694"/>
        <a:stretch/>
      </xdr:blipFill>
      <xdr:spPr>
        <a:xfrm>
          <a:off x="5667375" y="15026846"/>
          <a:ext cx="950043" cy="613569"/>
        </a:xfrm>
        <a:prstGeom prst="rect">
          <a:avLst/>
        </a:prstGeom>
      </xdr:spPr>
    </xdr:pic>
    <xdr:clientData/>
  </xdr:twoCellAnchor>
  <xdr:twoCellAnchor editAs="oneCell">
    <xdr:from>
      <xdr:col>7</xdr:col>
      <xdr:colOff>47625</xdr:colOff>
      <xdr:row>31</xdr:row>
      <xdr:rowOff>301196</xdr:rowOff>
    </xdr:from>
    <xdr:to>
      <xdr:col>7</xdr:col>
      <xdr:colOff>997668</xdr:colOff>
      <xdr:row>31</xdr:row>
      <xdr:rowOff>914765</xdr:rowOff>
    </xdr:to>
    <xdr:pic>
      <xdr:nvPicPr>
        <xdr:cNvPr id="61" name="Imagen 81">
          <a:extLst>
            <a:ext uri="{FF2B5EF4-FFF2-40B4-BE49-F238E27FC236}">
              <a16:creationId xmlns:a16="http://schemas.microsoft.com/office/drawing/2014/main" id="{2F96D402-AC31-4BDE-9E7E-AA27DE8A62F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6724" b="18694"/>
        <a:stretch/>
      </xdr:blipFill>
      <xdr:spPr>
        <a:xfrm>
          <a:off x="4324350" y="15026846"/>
          <a:ext cx="950043" cy="613569"/>
        </a:xfrm>
        <a:prstGeom prst="rect">
          <a:avLst/>
        </a:prstGeom>
      </xdr:spPr>
    </xdr:pic>
    <xdr:clientData/>
  </xdr:twoCellAnchor>
  <xdr:twoCellAnchor editAs="oneCell">
    <xdr:from>
      <xdr:col>7</xdr:col>
      <xdr:colOff>941569</xdr:colOff>
      <xdr:row>31</xdr:row>
      <xdr:rowOff>67512</xdr:rowOff>
    </xdr:from>
    <xdr:to>
      <xdr:col>7</xdr:col>
      <xdr:colOff>1200151</xdr:colOff>
      <xdr:row>31</xdr:row>
      <xdr:rowOff>657591</xdr:rowOff>
    </xdr:to>
    <xdr:pic>
      <xdr:nvPicPr>
        <xdr:cNvPr id="62" name="Imagen 82">
          <a:extLst>
            <a:ext uri="{FF2B5EF4-FFF2-40B4-BE49-F238E27FC236}">
              <a16:creationId xmlns:a16="http://schemas.microsoft.com/office/drawing/2014/main" id="{CD166249-B12C-4C7A-B44F-F8517B01342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939" r="27240"/>
        <a:stretch/>
      </xdr:blipFill>
      <xdr:spPr>
        <a:xfrm>
          <a:off x="5218294" y="14793162"/>
          <a:ext cx="258582" cy="590079"/>
        </a:xfrm>
        <a:prstGeom prst="rect">
          <a:avLst/>
        </a:prstGeom>
      </xdr:spPr>
    </xdr:pic>
    <xdr:clientData/>
  </xdr:twoCellAnchor>
  <xdr:twoCellAnchor editAs="oneCell">
    <xdr:from>
      <xdr:col>9</xdr:col>
      <xdr:colOff>695826</xdr:colOff>
      <xdr:row>31</xdr:row>
      <xdr:rowOff>0</xdr:rowOff>
    </xdr:from>
    <xdr:to>
      <xdr:col>9</xdr:col>
      <xdr:colOff>1028063</xdr:colOff>
      <xdr:row>32</xdr:row>
      <xdr:rowOff>17445</xdr:rowOff>
    </xdr:to>
    <xdr:pic>
      <xdr:nvPicPr>
        <xdr:cNvPr id="63" name="Imagen 83">
          <a:extLst>
            <a:ext uri="{FF2B5EF4-FFF2-40B4-BE49-F238E27FC236}">
              <a16:creationId xmlns:a16="http://schemas.microsoft.com/office/drawing/2014/main" id="{DE5E3DAD-40BA-4277-ACE5-C03DCA60330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6380" r="37162"/>
        <a:stretch/>
      </xdr:blipFill>
      <xdr:spPr>
        <a:xfrm rot="1891224">
          <a:off x="6334626" y="14725650"/>
          <a:ext cx="332237" cy="1255695"/>
        </a:xfrm>
        <a:prstGeom prst="rect">
          <a:avLst/>
        </a:prstGeom>
      </xdr:spPr>
    </xdr:pic>
    <xdr:clientData/>
  </xdr:twoCellAnchor>
  <xdr:twoCellAnchor editAs="oneCell">
    <xdr:from>
      <xdr:col>11</xdr:col>
      <xdr:colOff>38100</xdr:colOff>
      <xdr:row>31</xdr:row>
      <xdr:rowOff>301196</xdr:rowOff>
    </xdr:from>
    <xdr:to>
      <xdr:col>11</xdr:col>
      <xdr:colOff>988143</xdr:colOff>
      <xdr:row>31</xdr:row>
      <xdr:rowOff>914765</xdr:rowOff>
    </xdr:to>
    <xdr:pic>
      <xdr:nvPicPr>
        <xdr:cNvPr id="64" name="Imagen 84">
          <a:extLst>
            <a:ext uri="{FF2B5EF4-FFF2-40B4-BE49-F238E27FC236}">
              <a16:creationId xmlns:a16="http://schemas.microsoft.com/office/drawing/2014/main" id="{53569189-F052-46C5-A7CE-8FD6BEFCAB7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6724" b="18694"/>
        <a:stretch/>
      </xdr:blipFill>
      <xdr:spPr>
        <a:xfrm>
          <a:off x="7038975" y="15026846"/>
          <a:ext cx="950043" cy="613569"/>
        </a:xfrm>
        <a:prstGeom prst="rect">
          <a:avLst/>
        </a:prstGeom>
      </xdr:spPr>
    </xdr:pic>
    <xdr:clientData/>
  </xdr:twoCellAnchor>
  <xdr:twoCellAnchor editAs="oneCell">
    <xdr:from>
      <xdr:col>11</xdr:col>
      <xdr:colOff>979025</xdr:colOff>
      <xdr:row>31</xdr:row>
      <xdr:rowOff>95616</xdr:rowOff>
    </xdr:from>
    <xdr:to>
      <xdr:col>11</xdr:col>
      <xdr:colOff>1162051</xdr:colOff>
      <xdr:row>31</xdr:row>
      <xdr:rowOff>886191</xdr:rowOff>
    </xdr:to>
    <xdr:pic>
      <xdr:nvPicPr>
        <xdr:cNvPr id="65" name="Imagen 85">
          <a:extLst>
            <a:ext uri="{FF2B5EF4-FFF2-40B4-BE49-F238E27FC236}">
              <a16:creationId xmlns:a16="http://schemas.microsoft.com/office/drawing/2014/main" id="{B6AA1B02-F3BB-4EEC-883D-FC579F1E43C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8034" r="38815"/>
        <a:stretch/>
      </xdr:blipFill>
      <xdr:spPr>
        <a:xfrm flipH="1">
          <a:off x="7979900" y="14821266"/>
          <a:ext cx="183026" cy="790575"/>
        </a:xfrm>
        <a:prstGeom prst="rect">
          <a:avLst/>
        </a:prstGeom>
      </xdr:spPr>
    </xdr:pic>
    <xdr:clientData/>
  </xdr:twoCellAnchor>
  <xdr:twoCellAnchor editAs="oneCell">
    <xdr:from>
      <xdr:col>7</xdr:col>
      <xdr:colOff>19050</xdr:colOff>
      <xdr:row>34</xdr:row>
      <xdr:rowOff>28575</xdr:rowOff>
    </xdr:from>
    <xdr:to>
      <xdr:col>7</xdr:col>
      <xdr:colOff>1207050</xdr:colOff>
      <xdr:row>34</xdr:row>
      <xdr:rowOff>1216575</xdr:rowOff>
    </xdr:to>
    <xdr:pic>
      <xdr:nvPicPr>
        <xdr:cNvPr id="66" name="Imagen 86">
          <a:extLst>
            <a:ext uri="{FF2B5EF4-FFF2-40B4-BE49-F238E27FC236}">
              <a16:creationId xmlns:a16="http://schemas.microsoft.com/office/drawing/2014/main" id="{5B1E5C66-1BF6-411E-83AC-584865D8F4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95775" y="16373475"/>
          <a:ext cx="1188000" cy="1188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34</xdr:row>
      <xdr:rowOff>28575</xdr:rowOff>
    </xdr:from>
    <xdr:to>
      <xdr:col>9</xdr:col>
      <xdr:colOff>1188000</xdr:colOff>
      <xdr:row>34</xdr:row>
      <xdr:rowOff>1216575</xdr:rowOff>
    </xdr:to>
    <xdr:pic>
      <xdr:nvPicPr>
        <xdr:cNvPr id="67" name="Imagen 87">
          <a:extLst>
            <a:ext uri="{FF2B5EF4-FFF2-40B4-BE49-F238E27FC236}">
              <a16:creationId xmlns:a16="http://schemas.microsoft.com/office/drawing/2014/main" id="{028E0CF9-8FB5-472C-B36B-F65F1168C1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38800" y="16373475"/>
          <a:ext cx="1188000" cy="11880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34</xdr:row>
      <xdr:rowOff>28575</xdr:rowOff>
    </xdr:from>
    <xdr:to>
      <xdr:col>11</xdr:col>
      <xdr:colOff>1188000</xdr:colOff>
      <xdr:row>34</xdr:row>
      <xdr:rowOff>1216575</xdr:rowOff>
    </xdr:to>
    <xdr:pic>
      <xdr:nvPicPr>
        <xdr:cNvPr id="68" name="Imagen 88">
          <a:extLst>
            <a:ext uri="{FF2B5EF4-FFF2-40B4-BE49-F238E27FC236}">
              <a16:creationId xmlns:a16="http://schemas.microsoft.com/office/drawing/2014/main" id="{3F666B9E-AC9F-4B2E-B7FE-116CDCFC6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0875" y="16373475"/>
          <a:ext cx="1188000" cy="1188000"/>
        </a:xfrm>
        <a:prstGeom prst="rect">
          <a:avLst/>
        </a:prstGeom>
      </xdr:spPr>
    </xdr:pic>
    <xdr:clientData/>
  </xdr:twoCellAnchor>
  <xdr:twoCellAnchor editAs="oneCell">
    <xdr:from>
      <xdr:col>11</xdr:col>
      <xdr:colOff>38100</xdr:colOff>
      <xdr:row>19</xdr:row>
      <xdr:rowOff>47625</xdr:rowOff>
    </xdr:from>
    <xdr:to>
      <xdr:col>11</xdr:col>
      <xdr:colOff>1190100</xdr:colOff>
      <xdr:row>19</xdr:row>
      <xdr:rowOff>1199625</xdr:rowOff>
    </xdr:to>
    <xdr:pic>
      <xdr:nvPicPr>
        <xdr:cNvPr id="69" name="Imagen 89">
          <a:extLst>
            <a:ext uri="{FF2B5EF4-FFF2-40B4-BE49-F238E27FC236}">
              <a16:creationId xmlns:a16="http://schemas.microsoft.com/office/drawing/2014/main" id="{3FEF7939-F021-499D-B2BD-523EFCAD13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38975" y="8296275"/>
          <a:ext cx="1152000" cy="1152000"/>
        </a:xfrm>
        <a:prstGeom prst="rect">
          <a:avLst/>
        </a:prstGeom>
      </xdr:spPr>
    </xdr:pic>
    <xdr:clientData/>
  </xdr:twoCellAnchor>
  <xdr:twoCellAnchor editAs="oneCell">
    <xdr:from>
      <xdr:col>9</xdr:col>
      <xdr:colOff>66675</xdr:colOff>
      <xdr:row>25</xdr:row>
      <xdr:rowOff>114667</xdr:rowOff>
    </xdr:from>
    <xdr:to>
      <xdr:col>9</xdr:col>
      <xdr:colOff>666750</xdr:colOff>
      <xdr:row>25</xdr:row>
      <xdr:rowOff>1069614</xdr:rowOff>
    </xdr:to>
    <xdr:pic>
      <xdr:nvPicPr>
        <xdr:cNvPr id="70" name="Imagen 90">
          <a:extLst>
            <a:ext uri="{FF2B5EF4-FFF2-40B4-BE49-F238E27FC236}">
              <a16:creationId xmlns:a16="http://schemas.microsoft.com/office/drawing/2014/main" id="{5DEF3161-40B8-4C8F-83DD-81C762DE3F7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536" r="20625"/>
        <a:stretch/>
      </xdr:blipFill>
      <xdr:spPr>
        <a:xfrm>
          <a:off x="5705475" y="11601817"/>
          <a:ext cx="600075" cy="954947"/>
        </a:xfrm>
        <a:prstGeom prst="rect">
          <a:avLst/>
        </a:prstGeom>
      </xdr:spPr>
    </xdr:pic>
    <xdr:clientData/>
  </xdr:twoCellAnchor>
  <xdr:twoCellAnchor editAs="oneCell">
    <xdr:from>
      <xdr:col>9</xdr:col>
      <xdr:colOff>648200</xdr:colOff>
      <xdr:row>25</xdr:row>
      <xdr:rowOff>0</xdr:rowOff>
    </xdr:from>
    <xdr:to>
      <xdr:col>9</xdr:col>
      <xdr:colOff>980437</xdr:colOff>
      <xdr:row>26</xdr:row>
      <xdr:rowOff>17445</xdr:rowOff>
    </xdr:to>
    <xdr:pic>
      <xdr:nvPicPr>
        <xdr:cNvPr id="71" name="Imagen 91">
          <a:extLst>
            <a:ext uri="{FF2B5EF4-FFF2-40B4-BE49-F238E27FC236}">
              <a16:creationId xmlns:a16="http://schemas.microsoft.com/office/drawing/2014/main" id="{BAF46E67-6702-4E74-B482-59CC4C3A651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6380" r="37162"/>
        <a:stretch/>
      </xdr:blipFill>
      <xdr:spPr>
        <a:xfrm rot="1891224">
          <a:off x="6287000" y="11487150"/>
          <a:ext cx="332237" cy="1255695"/>
        </a:xfrm>
        <a:prstGeom prst="rect">
          <a:avLst/>
        </a:prstGeom>
      </xdr:spPr>
    </xdr:pic>
    <xdr:clientData/>
  </xdr:twoCellAnchor>
  <xdr:twoCellAnchor editAs="oneCell">
    <xdr:from>
      <xdr:col>11</xdr:col>
      <xdr:colOff>57150</xdr:colOff>
      <xdr:row>25</xdr:row>
      <xdr:rowOff>114667</xdr:rowOff>
    </xdr:from>
    <xdr:to>
      <xdr:col>11</xdr:col>
      <xdr:colOff>657225</xdr:colOff>
      <xdr:row>25</xdr:row>
      <xdr:rowOff>1069614</xdr:rowOff>
    </xdr:to>
    <xdr:pic>
      <xdr:nvPicPr>
        <xdr:cNvPr id="72" name="Imagen 92">
          <a:extLst>
            <a:ext uri="{FF2B5EF4-FFF2-40B4-BE49-F238E27FC236}">
              <a16:creationId xmlns:a16="http://schemas.microsoft.com/office/drawing/2014/main" id="{D6A1D64B-044D-4169-939B-02151C9030B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536" r="20625"/>
        <a:stretch/>
      </xdr:blipFill>
      <xdr:spPr>
        <a:xfrm>
          <a:off x="7058025" y="11601817"/>
          <a:ext cx="600075" cy="954947"/>
        </a:xfrm>
        <a:prstGeom prst="rect">
          <a:avLst/>
        </a:prstGeom>
      </xdr:spPr>
    </xdr:pic>
    <xdr:clientData/>
  </xdr:twoCellAnchor>
  <xdr:twoCellAnchor editAs="oneCell">
    <xdr:from>
      <xdr:col>11</xdr:col>
      <xdr:colOff>789168</xdr:colOff>
      <xdr:row>25</xdr:row>
      <xdr:rowOff>219914</xdr:rowOff>
    </xdr:from>
    <xdr:to>
      <xdr:col>11</xdr:col>
      <xdr:colOff>1047750</xdr:colOff>
      <xdr:row>25</xdr:row>
      <xdr:rowOff>809993</xdr:rowOff>
    </xdr:to>
    <xdr:pic>
      <xdr:nvPicPr>
        <xdr:cNvPr id="73" name="Imagen 93">
          <a:extLst>
            <a:ext uri="{FF2B5EF4-FFF2-40B4-BE49-F238E27FC236}">
              <a16:creationId xmlns:a16="http://schemas.microsoft.com/office/drawing/2014/main" id="{0E692674-16BB-4010-8405-733D38242E6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939" r="27240"/>
        <a:stretch/>
      </xdr:blipFill>
      <xdr:spPr>
        <a:xfrm>
          <a:off x="7790043" y="11707064"/>
          <a:ext cx="258582" cy="590079"/>
        </a:xfrm>
        <a:prstGeom prst="rect">
          <a:avLst/>
        </a:prstGeom>
      </xdr:spPr>
    </xdr:pic>
    <xdr:clientData/>
  </xdr:twoCellAnchor>
  <xdr:twoCellAnchor editAs="oneCell">
    <xdr:from>
      <xdr:col>9</xdr:col>
      <xdr:colOff>648200</xdr:colOff>
      <xdr:row>24</xdr:row>
      <xdr:rowOff>161557</xdr:rowOff>
    </xdr:from>
    <xdr:to>
      <xdr:col>9</xdr:col>
      <xdr:colOff>980437</xdr:colOff>
      <xdr:row>25</xdr:row>
      <xdr:rowOff>1226752</xdr:rowOff>
    </xdr:to>
    <xdr:pic>
      <xdr:nvPicPr>
        <xdr:cNvPr id="74" name="Imagen 94">
          <a:extLst>
            <a:ext uri="{FF2B5EF4-FFF2-40B4-BE49-F238E27FC236}">
              <a16:creationId xmlns:a16="http://schemas.microsoft.com/office/drawing/2014/main" id="{F939D688-544F-4871-9E01-7FDC9BA3221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6380" r="37162"/>
        <a:stretch/>
      </xdr:blipFill>
      <xdr:spPr>
        <a:xfrm rot="1891224">
          <a:off x="6287000" y="11458207"/>
          <a:ext cx="332237" cy="1255695"/>
        </a:xfrm>
        <a:prstGeom prst="rect">
          <a:avLst/>
        </a:prstGeom>
      </xdr:spPr>
    </xdr:pic>
    <xdr:clientData/>
  </xdr:twoCellAnchor>
  <xdr:twoCellAnchor editAs="oneCell">
    <xdr:from>
      <xdr:col>3</xdr:col>
      <xdr:colOff>224791</xdr:colOff>
      <xdr:row>34</xdr:row>
      <xdr:rowOff>257174</xdr:rowOff>
    </xdr:from>
    <xdr:to>
      <xdr:col>3</xdr:col>
      <xdr:colOff>1163131</xdr:colOff>
      <xdr:row>34</xdr:row>
      <xdr:rowOff>1082039</xdr:rowOff>
    </xdr:to>
    <xdr:pic>
      <xdr:nvPicPr>
        <xdr:cNvPr id="75" name="Picture 75">
          <a:extLst>
            <a:ext uri="{FF2B5EF4-FFF2-40B4-BE49-F238E27FC236}">
              <a16:creationId xmlns:a16="http://schemas.microsoft.com/office/drawing/2014/main" id="{6BDFED34-011D-4C06-8496-0F6D195854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7366" y="16602074"/>
          <a:ext cx="938340" cy="824865"/>
        </a:xfrm>
        <a:prstGeom prst="rect">
          <a:avLst/>
        </a:prstGeom>
      </xdr:spPr>
    </xdr:pic>
    <xdr:clientData/>
  </xdr:twoCellAnchor>
  <xdr:twoCellAnchor editAs="oneCell">
    <xdr:from>
      <xdr:col>3</xdr:col>
      <xdr:colOff>47624</xdr:colOff>
      <xdr:row>34</xdr:row>
      <xdr:rowOff>47625</xdr:rowOff>
    </xdr:from>
    <xdr:to>
      <xdr:col>3</xdr:col>
      <xdr:colOff>323849</xdr:colOff>
      <xdr:row>34</xdr:row>
      <xdr:rowOff>1199625</xdr:rowOff>
    </xdr:to>
    <xdr:pic>
      <xdr:nvPicPr>
        <xdr:cNvPr id="76" name="Imagen 98">
          <a:extLst>
            <a:ext uri="{FF2B5EF4-FFF2-40B4-BE49-F238E27FC236}">
              <a16:creationId xmlns:a16="http://schemas.microsoft.com/office/drawing/2014/main" id="{33156519-22BC-4DF4-9FED-A9BF64A0AA1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8861" r="37161"/>
        <a:stretch/>
      </xdr:blipFill>
      <xdr:spPr>
        <a:xfrm>
          <a:off x="1600199" y="16392525"/>
          <a:ext cx="276225" cy="1152000"/>
        </a:xfrm>
        <a:prstGeom prst="rect">
          <a:avLst/>
        </a:prstGeom>
      </xdr:spPr>
    </xdr:pic>
    <xdr:clientData/>
  </xdr:twoCellAnchor>
  <xdr:twoCellAnchor editAs="oneCell">
    <xdr:from>
      <xdr:col>5</xdr:col>
      <xdr:colOff>224791</xdr:colOff>
      <xdr:row>34</xdr:row>
      <xdr:rowOff>257174</xdr:rowOff>
    </xdr:from>
    <xdr:to>
      <xdr:col>5</xdr:col>
      <xdr:colOff>1163131</xdr:colOff>
      <xdr:row>34</xdr:row>
      <xdr:rowOff>1082039</xdr:rowOff>
    </xdr:to>
    <xdr:pic>
      <xdr:nvPicPr>
        <xdr:cNvPr id="77" name="Picture 75">
          <a:extLst>
            <a:ext uri="{FF2B5EF4-FFF2-40B4-BE49-F238E27FC236}">
              <a16:creationId xmlns:a16="http://schemas.microsoft.com/office/drawing/2014/main" id="{7166475E-1592-409C-8B4F-060A8CD5DC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39441" y="16602074"/>
          <a:ext cx="938340" cy="824865"/>
        </a:xfrm>
        <a:prstGeom prst="rect">
          <a:avLst/>
        </a:prstGeom>
      </xdr:spPr>
    </xdr:pic>
    <xdr:clientData/>
  </xdr:twoCellAnchor>
  <xdr:twoCellAnchor editAs="oneCell">
    <xdr:from>
      <xdr:col>5</xdr:col>
      <xdr:colOff>112250</xdr:colOff>
      <xdr:row>34</xdr:row>
      <xdr:rowOff>171816</xdr:rowOff>
    </xdr:from>
    <xdr:to>
      <xdr:col>5</xdr:col>
      <xdr:colOff>295276</xdr:colOff>
      <xdr:row>34</xdr:row>
      <xdr:rowOff>962391</xdr:rowOff>
    </xdr:to>
    <xdr:pic>
      <xdr:nvPicPr>
        <xdr:cNvPr id="78" name="Imagen 100">
          <a:extLst>
            <a:ext uri="{FF2B5EF4-FFF2-40B4-BE49-F238E27FC236}">
              <a16:creationId xmlns:a16="http://schemas.microsoft.com/office/drawing/2014/main" id="{979D10BF-84B0-4BEC-9F6A-ECF364DE9AE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8034" r="38815"/>
        <a:stretch/>
      </xdr:blipFill>
      <xdr:spPr>
        <a:xfrm>
          <a:off x="3026900" y="16516716"/>
          <a:ext cx="183026" cy="790575"/>
        </a:xfrm>
        <a:prstGeom prst="rect">
          <a:avLst/>
        </a:prstGeom>
      </xdr:spPr>
    </xdr:pic>
    <xdr:clientData/>
  </xdr:twoCellAnchor>
  <xdr:twoCellAnchor editAs="oneCell">
    <xdr:from>
      <xdr:col>1</xdr:col>
      <xdr:colOff>224791</xdr:colOff>
      <xdr:row>34</xdr:row>
      <xdr:rowOff>257174</xdr:rowOff>
    </xdr:from>
    <xdr:to>
      <xdr:col>1</xdr:col>
      <xdr:colOff>1163131</xdr:colOff>
      <xdr:row>34</xdr:row>
      <xdr:rowOff>1082039</xdr:rowOff>
    </xdr:to>
    <xdr:pic>
      <xdr:nvPicPr>
        <xdr:cNvPr id="79" name="Picture 75">
          <a:extLst>
            <a:ext uri="{FF2B5EF4-FFF2-40B4-BE49-F238E27FC236}">
              <a16:creationId xmlns:a16="http://schemas.microsoft.com/office/drawing/2014/main" id="{5365D496-337A-4FB8-BAEB-17909A4341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5291" y="16602074"/>
          <a:ext cx="938340" cy="824865"/>
        </a:xfrm>
        <a:prstGeom prst="rect">
          <a:avLst/>
        </a:prstGeom>
      </xdr:spPr>
    </xdr:pic>
    <xdr:clientData/>
  </xdr:twoCellAnchor>
  <xdr:twoCellAnchor editAs="oneCell">
    <xdr:from>
      <xdr:col>1</xdr:col>
      <xdr:colOff>65269</xdr:colOff>
      <xdr:row>34</xdr:row>
      <xdr:rowOff>77037</xdr:rowOff>
    </xdr:from>
    <xdr:to>
      <xdr:col>1</xdr:col>
      <xdr:colOff>323851</xdr:colOff>
      <xdr:row>34</xdr:row>
      <xdr:rowOff>667116</xdr:rowOff>
    </xdr:to>
    <xdr:pic>
      <xdr:nvPicPr>
        <xdr:cNvPr id="80" name="Imagen 103">
          <a:extLst>
            <a:ext uri="{FF2B5EF4-FFF2-40B4-BE49-F238E27FC236}">
              <a16:creationId xmlns:a16="http://schemas.microsoft.com/office/drawing/2014/main" id="{44BD85D3-B2CD-4978-88CC-57DDFCCA9E6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939" r="27240"/>
        <a:stretch/>
      </xdr:blipFill>
      <xdr:spPr>
        <a:xfrm>
          <a:off x="255769" y="16421937"/>
          <a:ext cx="258582" cy="590079"/>
        </a:xfrm>
        <a:prstGeom prst="rect">
          <a:avLst/>
        </a:prstGeom>
      </xdr:spPr>
    </xdr:pic>
    <xdr:clientData/>
  </xdr:twoCellAnchor>
  <xdr:twoCellAnchor editAs="oneCell">
    <xdr:from>
      <xdr:col>11</xdr:col>
      <xdr:colOff>85725</xdr:colOff>
      <xdr:row>37</xdr:row>
      <xdr:rowOff>85725</xdr:rowOff>
    </xdr:from>
    <xdr:to>
      <xdr:col>11</xdr:col>
      <xdr:colOff>1165725</xdr:colOff>
      <xdr:row>37</xdr:row>
      <xdr:rowOff>1165725</xdr:rowOff>
    </xdr:to>
    <xdr:pic>
      <xdr:nvPicPr>
        <xdr:cNvPr id="81" name="Imagen 15">
          <a:extLst>
            <a:ext uri="{FF2B5EF4-FFF2-40B4-BE49-F238E27FC236}">
              <a16:creationId xmlns:a16="http://schemas.microsoft.com/office/drawing/2014/main" id="{63850ECD-CC24-430F-AE6C-8F12307BB1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86600" y="18049875"/>
          <a:ext cx="1080000" cy="1080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619124</xdr:colOff>
      <xdr:row>37</xdr:row>
      <xdr:rowOff>176948</xdr:rowOff>
    </xdr:from>
    <xdr:to>
      <xdr:col>7</xdr:col>
      <xdr:colOff>244411</xdr:colOff>
      <xdr:row>46</xdr:row>
      <xdr:rowOff>190499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8A92EB75-0CC4-4887-A718-CC640649D5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00149" y="7234973"/>
          <a:ext cx="5987987" cy="1728051"/>
        </a:xfrm>
        <a:prstGeom prst="rect">
          <a:avLst/>
        </a:prstGeom>
      </xdr:spPr>
    </xdr:pic>
    <xdr:clientData/>
  </xdr:twoCellAnchor>
  <xdr:twoCellAnchor editAs="oneCell">
    <xdr:from>
      <xdr:col>7</xdr:col>
      <xdr:colOff>949035</xdr:colOff>
      <xdr:row>2</xdr:row>
      <xdr:rowOff>47160</xdr:rowOff>
    </xdr:from>
    <xdr:to>
      <xdr:col>7</xdr:col>
      <xdr:colOff>1101435</xdr:colOff>
      <xdr:row>2</xdr:row>
      <xdr:rowOff>199560</xdr:rowOff>
    </xdr:to>
    <xdr:pic>
      <xdr:nvPicPr>
        <xdr:cNvPr id="3" name="Imagen 4">
          <a:extLst>
            <a:ext uri="{FF2B5EF4-FFF2-40B4-BE49-F238E27FC236}">
              <a16:creationId xmlns:a16="http://schemas.microsoft.com/office/drawing/2014/main" id="{84BFB908-73E8-49D7-9BF2-4455DD7C01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92760" y="809160"/>
          <a:ext cx="152400" cy="152400"/>
        </a:xfrm>
        <a:prstGeom prst="rect">
          <a:avLst/>
        </a:prstGeom>
      </xdr:spPr>
    </xdr:pic>
    <xdr:clientData/>
  </xdr:twoCellAnchor>
  <xdr:twoCellAnchor editAs="oneCell">
    <xdr:from>
      <xdr:col>7</xdr:col>
      <xdr:colOff>920460</xdr:colOff>
      <xdr:row>27</xdr:row>
      <xdr:rowOff>49491</xdr:rowOff>
    </xdr:from>
    <xdr:to>
      <xdr:col>7</xdr:col>
      <xdr:colOff>1072860</xdr:colOff>
      <xdr:row>27</xdr:row>
      <xdr:rowOff>201891</xdr:rowOff>
    </xdr:to>
    <xdr:pic>
      <xdr:nvPicPr>
        <xdr:cNvPr id="4" name="Imagen 5">
          <a:extLst>
            <a:ext uri="{FF2B5EF4-FFF2-40B4-BE49-F238E27FC236}">
              <a16:creationId xmlns:a16="http://schemas.microsoft.com/office/drawing/2014/main" id="{7A9F78CB-C156-4637-A6D4-881135AEC3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64185" y="5192991"/>
          <a:ext cx="152400" cy="152400"/>
        </a:xfrm>
        <a:prstGeom prst="rect">
          <a:avLst/>
        </a:prstGeom>
      </xdr:spPr>
    </xdr:pic>
    <xdr:clientData/>
  </xdr:twoCellAnchor>
  <xdr:twoCellAnchor editAs="oneCell">
    <xdr:from>
      <xdr:col>1</xdr:col>
      <xdr:colOff>44161</xdr:colOff>
      <xdr:row>34</xdr:row>
      <xdr:rowOff>86592</xdr:rowOff>
    </xdr:from>
    <xdr:to>
      <xdr:col>1</xdr:col>
      <xdr:colOff>348961</xdr:colOff>
      <xdr:row>35</xdr:row>
      <xdr:rowOff>166256</xdr:rowOff>
    </xdr:to>
    <xdr:pic>
      <xdr:nvPicPr>
        <xdr:cNvPr id="5" name="Imagen 10">
          <a:extLst>
            <a:ext uri="{FF2B5EF4-FFF2-40B4-BE49-F238E27FC236}">
              <a16:creationId xmlns:a16="http://schemas.microsoft.com/office/drawing/2014/main" id="{21EE6D1F-B327-41E8-B02A-34196CD774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4661" y="6496917"/>
          <a:ext cx="304800" cy="308264"/>
        </a:xfrm>
        <a:prstGeom prst="rect">
          <a:avLst/>
        </a:prstGeom>
      </xdr:spPr>
    </xdr:pic>
    <xdr:clientData fLocksWithSheet="0"/>
  </xdr:twoCellAnchor>
  <xdr:twoCellAnchor editAs="oneCell">
    <xdr:from>
      <xdr:col>1</xdr:col>
      <xdr:colOff>44161</xdr:colOff>
      <xdr:row>31</xdr:row>
      <xdr:rowOff>82262</xdr:rowOff>
    </xdr:from>
    <xdr:to>
      <xdr:col>1</xdr:col>
      <xdr:colOff>348961</xdr:colOff>
      <xdr:row>32</xdr:row>
      <xdr:rowOff>161925</xdr:rowOff>
    </xdr:to>
    <xdr:pic>
      <xdr:nvPicPr>
        <xdr:cNvPr id="6" name="Imagen 11">
          <a:extLst>
            <a:ext uri="{FF2B5EF4-FFF2-40B4-BE49-F238E27FC236}">
              <a16:creationId xmlns:a16="http://schemas.microsoft.com/office/drawing/2014/main" id="{4E73C2E5-4F24-4C4B-ADC9-FD6B60CBAE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4661" y="5978237"/>
          <a:ext cx="304800" cy="308263"/>
        </a:xfrm>
        <a:prstGeom prst="rect">
          <a:avLst/>
        </a:prstGeom>
      </xdr:spPr>
    </xdr:pic>
    <xdr:clientData fLocksWithSheet="0"/>
  </xdr:twoCellAnchor>
  <xdr:twoCellAnchor>
    <xdr:from>
      <xdr:col>4</xdr:col>
      <xdr:colOff>736021</xdr:colOff>
      <xdr:row>46</xdr:row>
      <xdr:rowOff>164524</xdr:rowOff>
    </xdr:from>
    <xdr:to>
      <xdr:col>5</xdr:col>
      <xdr:colOff>424294</xdr:colOff>
      <xdr:row>46</xdr:row>
      <xdr:rowOff>164524</xdr:rowOff>
    </xdr:to>
    <xdr:cxnSp macro="">
      <xdr:nvCxnSpPr>
        <xdr:cNvPr id="7" name="Conector recto de flecha 12">
          <a:extLst>
            <a:ext uri="{FF2B5EF4-FFF2-40B4-BE49-F238E27FC236}">
              <a16:creationId xmlns:a16="http://schemas.microsoft.com/office/drawing/2014/main" id="{A16B8D94-E503-41F7-826D-A7880F7A1875}"/>
            </a:ext>
          </a:extLst>
        </xdr:cNvPr>
        <xdr:cNvCxnSpPr/>
      </xdr:nvCxnSpPr>
      <xdr:spPr>
        <a:xfrm>
          <a:off x="4688896" y="8937049"/>
          <a:ext cx="631248" cy="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284020</xdr:colOff>
      <xdr:row>46</xdr:row>
      <xdr:rowOff>164524</xdr:rowOff>
    </xdr:from>
    <xdr:to>
      <xdr:col>3</xdr:col>
      <xdr:colOff>734293</xdr:colOff>
      <xdr:row>46</xdr:row>
      <xdr:rowOff>164524</xdr:rowOff>
    </xdr:to>
    <xdr:cxnSp macro="">
      <xdr:nvCxnSpPr>
        <xdr:cNvPr id="8" name="Conector recto de flecha 13">
          <a:extLst>
            <a:ext uri="{FF2B5EF4-FFF2-40B4-BE49-F238E27FC236}">
              <a16:creationId xmlns:a16="http://schemas.microsoft.com/office/drawing/2014/main" id="{C07159EA-EC93-4E68-8FFF-240D63E34EFF}"/>
            </a:ext>
          </a:extLst>
        </xdr:cNvPr>
        <xdr:cNvCxnSpPr/>
      </xdr:nvCxnSpPr>
      <xdr:spPr>
        <a:xfrm flipH="1">
          <a:off x="3293920" y="8937049"/>
          <a:ext cx="450273" cy="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</xdr:col>
      <xdr:colOff>44161</xdr:colOff>
      <xdr:row>28</xdr:row>
      <xdr:rowOff>77932</xdr:rowOff>
    </xdr:from>
    <xdr:to>
      <xdr:col>1</xdr:col>
      <xdr:colOff>348961</xdr:colOff>
      <xdr:row>30</xdr:row>
      <xdr:rowOff>62346</xdr:rowOff>
    </xdr:to>
    <xdr:pic>
      <xdr:nvPicPr>
        <xdr:cNvPr id="9" name="Imagen 15">
          <a:extLst>
            <a:ext uri="{FF2B5EF4-FFF2-40B4-BE49-F238E27FC236}">
              <a16:creationId xmlns:a16="http://schemas.microsoft.com/office/drawing/2014/main" id="{72BCEBA9-2550-4386-B2A1-DD42220865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4661" y="5469082"/>
          <a:ext cx="304800" cy="308264"/>
        </a:xfrm>
        <a:prstGeom prst="rect">
          <a:avLst/>
        </a:prstGeom>
      </xdr:spPr>
    </xdr:pic>
    <xdr:clientData/>
  </xdr:twoCellAnchor>
  <xdr:twoCellAnchor editAs="oneCell">
    <xdr:from>
      <xdr:col>1</xdr:col>
      <xdr:colOff>85725</xdr:colOff>
      <xdr:row>0</xdr:row>
      <xdr:rowOff>133349</xdr:rowOff>
    </xdr:from>
    <xdr:to>
      <xdr:col>2</xdr:col>
      <xdr:colOff>47625</xdr:colOff>
      <xdr:row>0</xdr:row>
      <xdr:rowOff>466724</xdr:rowOff>
    </xdr:to>
    <xdr:pic>
      <xdr:nvPicPr>
        <xdr:cNvPr id="10" name="Imagen 20">
          <a:extLst>
            <a:ext uri="{FF2B5EF4-FFF2-40B4-BE49-F238E27FC236}">
              <a16:creationId xmlns:a16="http://schemas.microsoft.com/office/drawing/2014/main" id="{018EA9C0-A6A8-475D-98DA-F3CAF7F4DB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V="1">
          <a:off x="276225" y="133349"/>
          <a:ext cx="352425" cy="333375"/>
        </a:xfrm>
        <a:prstGeom prst="rect">
          <a:avLst/>
        </a:prstGeom>
      </xdr:spPr>
    </xdr:pic>
    <xdr:clientData/>
  </xdr:twoCellAnchor>
  <xdr:twoCellAnchor editAs="oneCell">
    <xdr:from>
      <xdr:col>6</xdr:col>
      <xdr:colOff>876300</xdr:colOff>
      <xdr:row>0</xdr:row>
      <xdr:rowOff>19050</xdr:rowOff>
    </xdr:from>
    <xdr:to>
      <xdr:col>7</xdr:col>
      <xdr:colOff>1129391</xdr:colOff>
      <xdr:row>0</xdr:row>
      <xdr:rowOff>559050</xdr:rowOff>
    </xdr:to>
    <xdr:pic>
      <xdr:nvPicPr>
        <xdr:cNvPr id="11" name="Imagen 22">
          <a:extLst>
            <a:ext uri="{FF2B5EF4-FFF2-40B4-BE49-F238E27FC236}">
              <a16:creationId xmlns:a16="http://schemas.microsoft.com/office/drawing/2014/main" id="{B42F6D70-F622-43A5-8A1A-8A6DFD805D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81775" y="19050"/>
          <a:ext cx="1491341" cy="540000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704850</xdr:colOff>
          <xdr:row>38</xdr:row>
          <xdr:rowOff>104775</xdr:rowOff>
        </xdr:from>
        <xdr:to>
          <xdr:col>2</xdr:col>
          <xdr:colOff>2213040</xdr:colOff>
          <xdr:row>46</xdr:row>
          <xdr:rowOff>84230</xdr:rowOff>
        </xdr:to>
        <xdr:pic>
          <xdr:nvPicPr>
            <xdr:cNvPr id="12" name="imgTCM028K">
              <a:extLst>
                <a:ext uri="{FF2B5EF4-FFF2-40B4-BE49-F238E27FC236}">
                  <a16:creationId xmlns:a16="http://schemas.microsoft.com/office/drawing/2014/main" id="{8B8F227D-7A2F-4299-B6DD-36C0A77105B3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PictureFormulaSolar" spid="_x0000_s1043"/>
                </a:ext>
              </a:extLst>
            </xdr:cNvPicPr>
          </xdr:nvPicPr>
          <xdr:blipFill>
            <a:blip xmlns:r="http://schemas.openxmlformats.org/officeDocument/2006/relationships" r:embed="rId9"/>
            <a:srcRect/>
            <a:stretch>
              <a:fillRect/>
            </a:stretch>
          </xdr:blipFill>
          <xdr:spPr bwMode="auto">
            <a:xfrm>
              <a:off x="1285875" y="7353300"/>
              <a:ext cx="1508190" cy="1503455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xdr:twoCellAnchor editAs="oneCell">
    <xdr:from>
      <xdr:col>10</xdr:col>
      <xdr:colOff>200025</xdr:colOff>
      <xdr:row>2</xdr:row>
      <xdr:rowOff>161925</xdr:rowOff>
    </xdr:from>
    <xdr:to>
      <xdr:col>10</xdr:col>
      <xdr:colOff>504825</xdr:colOff>
      <xdr:row>4</xdr:row>
      <xdr:rowOff>123825</xdr:rowOff>
    </xdr:to>
    <xdr:pic macro="[1]!ThisWorkbook.PrintThisSheet">
      <xdr:nvPicPr>
        <xdr:cNvPr id="13" name="Imagen 14">
          <a:extLst>
            <a:ext uri="{FF2B5EF4-FFF2-40B4-BE49-F238E27FC236}">
              <a16:creationId xmlns:a16="http://schemas.microsoft.com/office/drawing/2014/main" id="{1FEA3F3F-7462-4664-951E-B697AF3FCA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00" y="923925"/>
          <a:ext cx="304800" cy="304800"/>
        </a:xfrm>
        <a:prstGeom prst="rect">
          <a:avLst/>
        </a:prstGeom>
      </xdr:spPr>
    </xdr:pic>
    <xdr:clientData/>
  </xdr:twoCellAnchor>
  <xdr:twoCellAnchor editAs="oneCell">
    <xdr:from>
      <xdr:col>10</xdr:col>
      <xdr:colOff>238125</xdr:colOff>
      <xdr:row>0</xdr:row>
      <xdr:rowOff>171450</xdr:rowOff>
    </xdr:from>
    <xdr:to>
      <xdr:col>10</xdr:col>
      <xdr:colOff>542925</xdr:colOff>
      <xdr:row>0</xdr:row>
      <xdr:rowOff>476250</xdr:rowOff>
    </xdr:to>
    <xdr:pic>
      <xdr:nvPicPr>
        <xdr:cNvPr id="14" name="Imagen 16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85F76CDE-63CA-4452-9B36-9A82F347EE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10600" y="171450"/>
          <a:ext cx="304800" cy="304800"/>
        </a:xfrm>
        <a:prstGeom prst="rect">
          <a:avLst/>
        </a:prstGeom>
      </xdr:spPr>
    </xdr:pic>
    <xdr:clientData/>
  </xdr:twoCellAnchor>
  <xdr:twoCellAnchor editAs="oneCell">
    <xdr:from>
      <xdr:col>7</xdr:col>
      <xdr:colOff>19050</xdr:colOff>
      <xdr:row>4</xdr:row>
      <xdr:rowOff>19050</xdr:rowOff>
    </xdr:from>
    <xdr:to>
      <xdr:col>7</xdr:col>
      <xdr:colOff>171450</xdr:colOff>
      <xdr:row>4</xdr:row>
      <xdr:rowOff>171450</xdr:rowOff>
    </xdr:to>
    <xdr:pic>
      <xdr:nvPicPr>
        <xdr:cNvPr id="15" name="Arrow3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834F05D3-9ED6-4F3E-81D9-7A462F262C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62775" y="1123950"/>
          <a:ext cx="152400" cy="152400"/>
        </a:xfrm>
        <a:prstGeom prst="rect">
          <a:avLst/>
        </a:prstGeom>
      </xdr:spPr>
    </xdr:pic>
    <xdr:clientData/>
  </xdr:twoCellAnchor>
  <xdr:twoCellAnchor editAs="oneCell">
    <xdr:from>
      <xdr:col>4</xdr:col>
      <xdr:colOff>28575</xdr:colOff>
      <xdr:row>6</xdr:row>
      <xdr:rowOff>28575</xdr:rowOff>
    </xdr:from>
    <xdr:to>
      <xdr:col>4</xdr:col>
      <xdr:colOff>180975</xdr:colOff>
      <xdr:row>6</xdr:row>
      <xdr:rowOff>180975</xdr:rowOff>
    </xdr:to>
    <xdr:pic>
      <xdr:nvPicPr>
        <xdr:cNvPr id="16" name="Arrow3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EFEECC48-171F-48A1-82DA-832B8B2948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81450" y="1381125"/>
          <a:ext cx="152400" cy="152400"/>
        </a:xfrm>
        <a:prstGeom prst="rect">
          <a:avLst/>
        </a:prstGeom>
      </xdr:spPr>
    </xdr:pic>
    <xdr:clientData/>
  </xdr:twoCellAnchor>
  <xdr:twoCellAnchor editAs="oneCell">
    <xdr:from>
      <xdr:col>2</xdr:col>
      <xdr:colOff>47624</xdr:colOff>
      <xdr:row>13</xdr:row>
      <xdr:rowOff>180975</xdr:rowOff>
    </xdr:from>
    <xdr:to>
      <xdr:col>7</xdr:col>
      <xdr:colOff>723899</xdr:colOff>
      <xdr:row>25</xdr:row>
      <xdr:rowOff>0</xdr:rowOff>
    </xdr:to>
    <xdr:pic>
      <xdr:nvPicPr>
        <xdr:cNvPr id="17" name="Imagen 21">
          <a:extLst>
            <a:ext uri="{FF2B5EF4-FFF2-40B4-BE49-F238E27FC236}">
              <a16:creationId xmlns:a16="http://schemas.microsoft.com/office/drawing/2014/main" id="{09633606-2D27-4D8A-B7E2-A29906C471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649" y="2466975"/>
          <a:ext cx="7038975" cy="2200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1333500</xdr:colOff>
      <xdr:row>2</xdr:row>
      <xdr:rowOff>47625</xdr:rowOff>
    </xdr:from>
    <xdr:to>
      <xdr:col>7</xdr:col>
      <xdr:colOff>1485900</xdr:colOff>
      <xdr:row>2</xdr:row>
      <xdr:rowOff>200025</xdr:rowOff>
    </xdr:to>
    <xdr:pic>
      <xdr:nvPicPr>
        <xdr:cNvPr id="2" name="Imagen 5">
          <a:extLst>
            <a:ext uri="{FF2B5EF4-FFF2-40B4-BE49-F238E27FC236}">
              <a16:creationId xmlns:a16="http://schemas.microsoft.com/office/drawing/2014/main" id="{C91941B5-AF24-4D3F-BD9C-12BE581D87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96225" y="809625"/>
          <a:ext cx="152400" cy="152400"/>
        </a:xfrm>
        <a:prstGeom prst="rect">
          <a:avLst/>
        </a:prstGeom>
      </xdr:spPr>
    </xdr:pic>
    <xdr:clientData/>
  </xdr:twoCellAnchor>
  <xdr:twoCellAnchor editAs="oneCell">
    <xdr:from>
      <xdr:col>7</xdr:col>
      <xdr:colOff>1333500</xdr:colOff>
      <xdr:row>20</xdr:row>
      <xdr:rowOff>57150</xdr:rowOff>
    </xdr:from>
    <xdr:to>
      <xdr:col>7</xdr:col>
      <xdr:colOff>1485900</xdr:colOff>
      <xdr:row>20</xdr:row>
      <xdr:rowOff>209550</xdr:rowOff>
    </xdr:to>
    <xdr:pic>
      <xdr:nvPicPr>
        <xdr:cNvPr id="3" name="Imagen 6">
          <a:extLst>
            <a:ext uri="{FF2B5EF4-FFF2-40B4-BE49-F238E27FC236}">
              <a16:creationId xmlns:a16="http://schemas.microsoft.com/office/drawing/2014/main" id="{33886CEB-4088-40CE-BB62-B416FC32DE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96225" y="4095750"/>
          <a:ext cx="152400" cy="152400"/>
        </a:xfrm>
        <a:prstGeom prst="rect">
          <a:avLst/>
        </a:prstGeom>
      </xdr:spPr>
    </xdr:pic>
    <xdr:clientData/>
  </xdr:twoCellAnchor>
  <xdr:twoCellAnchor>
    <xdr:from>
      <xdr:col>1</xdr:col>
      <xdr:colOff>51955</xdr:colOff>
      <xdr:row>28</xdr:row>
      <xdr:rowOff>11257</xdr:rowOff>
    </xdr:from>
    <xdr:to>
      <xdr:col>7</xdr:col>
      <xdr:colOff>1447800</xdr:colOff>
      <xdr:row>44</xdr:row>
      <xdr:rowOff>57151</xdr:rowOff>
    </xdr:to>
    <xdr:graphicFrame macro="">
      <xdr:nvGraphicFramePr>
        <xdr:cNvPr id="4" name="Gráfico 9">
          <a:extLst>
            <a:ext uri="{FF2B5EF4-FFF2-40B4-BE49-F238E27FC236}">
              <a16:creationId xmlns:a16="http://schemas.microsoft.com/office/drawing/2014/main" id="{1E808BE9-F988-49DA-A3C5-D7CC0D7259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2</xdr:col>
      <xdr:colOff>38100</xdr:colOff>
      <xdr:row>8</xdr:row>
      <xdr:rowOff>47625</xdr:rowOff>
    </xdr:from>
    <xdr:to>
      <xdr:col>2</xdr:col>
      <xdr:colOff>190500</xdr:colOff>
      <xdr:row>8</xdr:row>
      <xdr:rowOff>200025</xdr:rowOff>
    </xdr:to>
    <xdr:pic>
      <xdr:nvPicPr>
        <xdr:cNvPr id="5" name="Imagen 13">
          <a:extLst>
            <a:ext uri="{FF2B5EF4-FFF2-40B4-BE49-F238E27FC236}">
              <a16:creationId xmlns:a16="http://schemas.microsoft.com/office/drawing/2014/main" id="{C85AB9A2-6414-48B3-93EE-78C3FF5BA7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1781175"/>
          <a:ext cx="152400" cy="152400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24</xdr:row>
      <xdr:rowOff>4329</xdr:rowOff>
    </xdr:from>
    <xdr:to>
      <xdr:col>1</xdr:col>
      <xdr:colOff>323850</xdr:colOff>
      <xdr:row>25</xdr:row>
      <xdr:rowOff>79663</xdr:rowOff>
    </xdr:to>
    <xdr:pic>
      <xdr:nvPicPr>
        <xdr:cNvPr id="6" name="Imagen 14">
          <a:extLst>
            <a:ext uri="{FF2B5EF4-FFF2-40B4-BE49-F238E27FC236}">
              <a16:creationId xmlns:a16="http://schemas.microsoft.com/office/drawing/2014/main" id="{4C27AB63-D177-40A3-9ECF-5818DD63AF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4757304"/>
          <a:ext cx="304800" cy="303934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22</xdr:row>
      <xdr:rowOff>0</xdr:rowOff>
    </xdr:from>
    <xdr:to>
      <xdr:col>1</xdr:col>
      <xdr:colOff>323850</xdr:colOff>
      <xdr:row>23</xdr:row>
      <xdr:rowOff>79664</xdr:rowOff>
    </xdr:to>
    <xdr:pic>
      <xdr:nvPicPr>
        <xdr:cNvPr id="7" name="Imagen 15">
          <a:extLst>
            <a:ext uri="{FF2B5EF4-FFF2-40B4-BE49-F238E27FC236}">
              <a16:creationId xmlns:a16="http://schemas.microsoft.com/office/drawing/2014/main" id="{8A93F8E7-1702-4C7F-BE52-22075750EB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4381500"/>
          <a:ext cx="304800" cy="308264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26</xdr:row>
      <xdr:rowOff>21648</xdr:rowOff>
    </xdr:from>
    <xdr:to>
      <xdr:col>1</xdr:col>
      <xdr:colOff>323850</xdr:colOff>
      <xdr:row>27</xdr:row>
      <xdr:rowOff>96982</xdr:rowOff>
    </xdr:to>
    <xdr:pic>
      <xdr:nvPicPr>
        <xdr:cNvPr id="8" name="Imagen 16">
          <a:extLst>
            <a:ext uri="{FF2B5EF4-FFF2-40B4-BE49-F238E27FC236}">
              <a16:creationId xmlns:a16="http://schemas.microsoft.com/office/drawing/2014/main" id="{A81BE4CF-7941-433D-A6EF-F41A5E8AF5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5288973"/>
          <a:ext cx="304800" cy="303934"/>
        </a:xfrm>
        <a:prstGeom prst="rect">
          <a:avLst/>
        </a:prstGeom>
      </xdr:spPr>
    </xdr:pic>
    <xdr:clientData/>
  </xdr:twoCellAnchor>
  <xdr:twoCellAnchor editAs="oneCell">
    <xdr:from>
      <xdr:col>9</xdr:col>
      <xdr:colOff>200025</xdr:colOff>
      <xdr:row>2</xdr:row>
      <xdr:rowOff>161925</xdr:rowOff>
    </xdr:from>
    <xdr:to>
      <xdr:col>9</xdr:col>
      <xdr:colOff>504825</xdr:colOff>
      <xdr:row>4</xdr:row>
      <xdr:rowOff>123825</xdr:rowOff>
    </xdr:to>
    <xdr:pic macro="[1]!ThisWorkbook.PrintThisSheet">
      <xdr:nvPicPr>
        <xdr:cNvPr id="9" name="Imagen 10">
          <a:extLst>
            <a:ext uri="{FF2B5EF4-FFF2-40B4-BE49-F238E27FC236}">
              <a16:creationId xmlns:a16="http://schemas.microsoft.com/office/drawing/2014/main" id="{7C9632AE-62AA-4643-9881-A60D31AA22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00" y="923925"/>
          <a:ext cx="304800" cy="304800"/>
        </a:xfrm>
        <a:prstGeom prst="rect">
          <a:avLst/>
        </a:prstGeom>
      </xdr:spPr>
    </xdr:pic>
    <xdr:clientData/>
  </xdr:twoCellAnchor>
  <xdr:twoCellAnchor editAs="oneCell">
    <xdr:from>
      <xdr:col>1</xdr:col>
      <xdr:colOff>104775</xdr:colOff>
      <xdr:row>0</xdr:row>
      <xdr:rowOff>152400</xdr:rowOff>
    </xdr:from>
    <xdr:to>
      <xdr:col>2</xdr:col>
      <xdr:colOff>38100</xdr:colOff>
      <xdr:row>0</xdr:row>
      <xdr:rowOff>457200</xdr:rowOff>
    </xdr:to>
    <xdr:pic>
      <xdr:nvPicPr>
        <xdr:cNvPr id="10" name="Imagen 3">
          <a:extLst>
            <a:ext uri="{FF2B5EF4-FFF2-40B4-BE49-F238E27FC236}">
              <a16:creationId xmlns:a16="http://schemas.microsoft.com/office/drawing/2014/main" id="{255B9811-AE84-424D-A237-448180E28E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5275" y="152400"/>
          <a:ext cx="314325" cy="304800"/>
        </a:xfrm>
        <a:prstGeom prst="rect">
          <a:avLst/>
        </a:prstGeom>
      </xdr:spPr>
    </xdr:pic>
    <xdr:clientData/>
  </xdr:twoCellAnchor>
  <xdr:twoCellAnchor editAs="oneCell">
    <xdr:from>
      <xdr:col>9</xdr:col>
      <xdr:colOff>238125</xdr:colOff>
      <xdr:row>0</xdr:row>
      <xdr:rowOff>171450</xdr:rowOff>
    </xdr:from>
    <xdr:to>
      <xdr:col>9</xdr:col>
      <xdr:colOff>542925</xdr:colOff>
      <xdr:row>0</xdr:row>
      <xdr:rowOff>476250</xdr:rowOff>
    </xdr:to>
    <xdr:pic>
      <xdr:nvPicPr>
        <xdr:cNvPr id="11" name="Imagen 11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FC01A49F-C157-4238-88E7-5690838BFA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10600" y="171450"/>
          <a:ext cx="304800" cy="304800"/>
        </a:xfrm>
        <a:prstGeom prst="rect">
          <a:avLst/>
        </a:prstGeom>
      </xdr:spPr>
    </xdr:pic>
    <xdr:clientData/>
  </xdr:twoCellAnchor>
  <xdr:twoCellAnchor editAs="oneCell">
    <xdr:from>
      <xdr:col>7</xdr:col>
      <xdr:colOff>19050</xdr:colOff>
      <xdr:row>0</xdr:row>
      <xdr:rowOff>19050</xdr:rowOff>
    </xdr:from>
    <xdr:to>
      <xdr:col>7</xdr:col>
      <xdr:colOff>1510391</xdr:colOff>
      <xdr:row>0</xdr:row>
      <xdr:rowOff>559050</xdr:rowOff>
    </xdr:to>
    <xdr:pic>
      <xdr:nvPicPr>
        <xdr:cNvPr id="12" name="Imagen 12">
          <a:extLst>
            <a:ext uri="{FF2B5EF4-FFF2-40B4-BE49-F238E27FC236}">
              <a16:creationId xmlns:a16="http://schemas.microsoft.com/office/drawing/2014/main" id="{83B8AECD-0853-4285-8A7E-CCB23BCBB7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81775" y="19050"/>
          <a:ext cx="1491341" cy="5400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incinnatitest.sharepoint.com/sites/SalesMarketingTake2/Shared%20Documents/Pricing%20Tool/SignalFire-SalesToolsV4.0.3%20Eff%20Jan%201st%202020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Selector"/>
      <sheetName val="PriceList"/>
      <sheetName val="Quotation"/>
      <sheetName val="Database"/>
      <sheetName val="FloatScout"/>
      <sheetName val="SolarPower"/>
      <sheetName val="NodeCalc"/>
      <sheetName val="Restocking Policy"/>
      <sheetName val="Warranty Policy"/>
      <sheetName val="RMA"/>
      <sheetName val="ControlPanel"/>
      <sheetName val="Images"/>
    </sheetNames>
    <definedNames>
      <definedName name="ThisWorkbook.PrintThisSheet"/>
    </definedNames>
    <sheetDataSet>
      <sheetData sheetId="0" refreshError="1"/>
      <sheetData sheetId="1">
        <row r="6">
          <cell r="T6">
            <v>1</v>
          </cell>
        </row>
        <row r="7">
          <cell r="T7">
            <v>1</v>
          </cell>
        </row>
        <row r="8">
          <cell r="T8">
            <v>0</v>
          </cell>
        </row>
        <row r="10">
          <cell r="R10" t="str">
            <v>WiomMini_WHIP</v>
          </cell>
        </row>
        <row r="16">
          <cell r="M16">
            <v>0</v>
          </cell>
        </row>
      </sheetData>
      <sheetData sheetId="2" refreshError="1"/>
      <sheetData sheetId="3">
        <row r="17">
          <cell r="B17">
            <v>2</v>
          </cell>
          <cell r="E17">
            <v>2</v>
          </cell>
          <cell r="G17">
            <v>1780</v>
          </cell>
        </row>
      </sheetData>
      <sheetData sheetId="4">
        <row r="67">
          <cell r="C67" t="str">
            <v>-HART</v>
          </cell>
        </row>
        <row r="68">
          <cell r="C68" t="str">
            <v>-Analog</v>
          </cell>
        </row>
        <row r="69">
          <cell r="C69" t="str">
            <v>--485</v>
          </cell>
        </row>
        <row r="70">
          <cell r="C70" t="str">
            <v>-DI</v>
          </cell>
        </row>
        <row r="71">
          <cell r="C71" t="str">
            <v>-FS</v>
          </cell>
        </row>
        <row r="72">
          <cell r="C72" t="str">
            <v>-KTHERM</v>
          </cell>
        </row>
        <row r="73">
          <cell r="C73" t="str">
            <v>-RTD</v>
          </cell>
        </row>
        <row r="74">
          <cell r="C74" t="str">
            <v>-485/2DI</v>
          </cell>
        </row>
        <row r="75">
          <cell r="C75" t="str">
            <v>-Turbine</v>
          </cell>
        </row>
        <row r="76">
          <cell r="C76" t="str">
            <v>-LoadCell</v>
          </cell>
        </row>
        <row r="77">
          <cell r="C77" t="str">
            <v>-POT</v>
          </cell>
        </row>
        <row r="78">
          <cell r="D78" t="str">
            <v>-3BIS</v>
          </cell>
        </row>
        <row r="79">
          <cell r="D79" t="str">
            <v>-DC</v>
          </cell>
        </row>
        <row r="80">
          <cell r="D80" t="str">
            <v>-SolarRdy</v>
          </cell>
        </row>
        <row r="81">
          <cell r="D81" t="str">
            <v>-HCSolar</v>
          </cell>
        </row>
      </sheetData>
      <sheetData sheetId="5">
        <row r="4">
          <cell r="I4" t="str">
            <v>m</v>
          </cell>
        </row>
        <row r="5">
          <cell r="I5" t="str">
            <v>cm</v>
          </cell>
        </row>
        <row r="6">
          <cell r="I6" t="str">
            <v>mm</v>
          </cell>
        </row>
        <row r="7">
          <cell r="I7" t="str">
            <v>in</v>
          </cell>
        </row>
        <row r="8">
          <cell r="I8" t="str">
            <v>ft</v>
          </cell>
        </row>
        <row r="15">
          <cell r="J15">
            <v>127</v>
          </cell>
        </row>
        <row r="36">
          <cell r="C36">
            <v>123</v>
          </cell>
        </row>
        <row r="38">
          <cell r="C38">
            <v>4</v>
          </cell>
        </row>
      </sheetData>
      <sheetData sheetId="6">
        <row r="77">
          <cell r="J77" t="str">
            <v>MIOM</v>
          </cell>
        </row>
      </sheetData>
      <sheetData sheetId="7">
        <row r="11">
          <cell r="C11" t="str">
            <v>5 seconds</v>
          </cell>
          <cell r="E11">
            <v>24</v>
          </cell>
        </row>
        <row r="12">
          <cell r="C12" t="str">
            <v>15 seconds</v>
          </cell>
          <cell r="E12">
            <v>12</v>
          </cell>
        </row>
        <row r="13">
          <cell r="C13" t="str">
            <v>1 minute</v>
          </cell>
          <cell r="E13">
            <v>5</v>
          </cell>
        </row>
        <row r="14">
          <cell r="C14" t="str">
            <v>2 minutes</v>
          </cell>
          <cell r="E14">
            <v>0</v>
          </cell>
        </row>
        <row r="15">
          <cell r="C15" t="str">
            <v>4.5 minutes</v>
          </cell>
          <cell r="E15">
            <v>1.3333333333333333</v>
          </cell>
        </row>
        <row r="16">
          <cell r="C16" t="str">
            <v>10 minutes</v>
          </cell>
          <cell r="E16">
            <v>0</v>
          </cell>
        </row>
        <row r="17">
          <cell r="C17" t="str">
            <v>15 minutes</v>
          </cell>
          <cell r="E17">
            <v>0</v>
          </cell>
        </row>
        <row r="18">
          <cell r="C18" t="str">
            <v>30 minutes</v>
          </cell>
          <cell r="E18">
            <v>0</v>
          </cell>
        </row>
        <row r="19">
          <cell r="C19" t="str">
            <v>60 minutes</v>
          </cell>
          <cell r="E19">
            <v>0</v>
          </cell>
        </row>
      </sheetData>
      <sheetData sheetId="8" refreshError="1"/>
      <sheetData sheetId="9" refreshError="1"/>
      <sheetData sheetId="10" refreshError="1"/>
      <sheetData sheetId="11">
        <row r="1">
          <cell r="L1">
            <v>290</v>
          </cell>
        </row>
        <row r="4">
          <cell r="B4" t="str">
            <v>A2</v>
          </cell>
        </row>
        <row r="5">
          <cell r="B5" t="str">
            <v>A2Accessory</v>
          </cell>
        </row>
        <row r="6">
          <cell r="B6" t="str">
            <v>COMP-FFS</v>
          </cell>
        </row>
        <row r="7">
          <cell r="B7" t="str">
            <v>COMP-RFS</v>
          </cell>
        </row>
        <row r="8">
          <cell r="B8" t="str">
            <v>FieldMonitor</v>
          </cell>
        </row>
        <row r="9">
          <cell r="B9" t="str">
            <v>FieldMonitorAcc</v>
          </cell>
        </row>
        <row r="10">
          <cell r="B10" t="str">
            <v>GWDINv2</v>
          </cell>
        </row>
        <row r="11">
          <cell r="B11" t="str">
            <v>GWDIN</v>
          </cell>
        </row>
        <row r="12">
          <cell r="B12" t="str">
            <v>GWS</v>
          </cell>
        </row>
        <row r="13">
          <cell r="B13" t="str">
            <v>GWAccessory</v>
          </cell>
        </row>
        <row r="14">
          <cell r="B14" t="str">
            <v>MBS</v>
          </cell>
        </row>
        <row r="15">
          <cell r="B15" t="str">
            <v>MBSAccessory</v>
          </cell>
        </row>
        <row r="16">
          <cell r="B16" t="str">
            <v>ModQ</v>
          </cell>
        </row>
        <row r="17">
          <cell r="B17" t="str">
            <v>Scout</v>
          </cell>
        </row>
        <row r="18">
          <cell r="B18" t="str">
            <v>PressureScoutAcc</v>
          </cell>
        </row>
        <row r="19">
          <cell r="B19" t="str">
            <v>RANGER</v>
          </cell>
        </row>
        <row r="20">
          <cell r="B20" t="str">
            <v>RANGER_Acc</v>
          </cell>
        </row>
        <row r="21">
          <cell r="B21" t="str">
            <v>Repeater</v>
          </cell>
        </row>
        <row r="22">
          <cell r="B22" t="str">
            <v>LinkScout</v>
          </cell>
        </row>
        <row r="23">
          <cell r="B23" t="str">
            <v>Sentinel</v>
          </cell>
        </row>
        <row r="24">
          <cell r="B24" t="str">
            <v>SentinelAccessory</v>
          </cell>
        </row>
        <row r="25">
          <cell r="B25" t="str">
            <v>PowerPak</v>
          </cell>
        </row>
        <row r="26">
          <cell r="B26" t="str">
            <v>SFL-FLEX</v>
          </cell>
        </row>
        <row r="27">
          <cell r="B27" t="str">
            <v>SFL-RIGID</v>
          </cell>
        </row>
        <row r="28">
          <cell r="B28" t="str">
            <v>SF-SalesDEMOKIT</v>
          </cell>
        </row>
        <row r="29">
          <cell r="B29" t="str">
            <v>SFTotalizer</v>
          </cell>
        </row>
        <row r="30">
          <cell r="B30" t="str">
            <v>SFTotalizerAcc</v>
          </cell>
        </row>
        <row r="31">
          <cell r="B31" t="str">
            <v>TiltScout</v>
          </cell>
        </row>
        <row r="32">
          <cell r="B32" t="str">
            <v>TiltScoutAccessory</v>
          </cell>
        </row>
        <row r="33">
          <cell r="B33" t="str">
            <v>TOOLS</v>
          </cell>
        </row>
        <row r="34">
          <cell r="B34" t="str">
            <v>WIOM</v>
          </cell>
        </row>
        <row r="35">
          <cell r="B35" t="str">
            <v>WIOM-MINI</v>
          </cell>
        </row>
        <row r="36">
          <cell r="B36" t="str">
            <v>WIOAccessory</v>
          </cell>
        </row>
      </sheetData>
      <sheetData sheetId="1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3BA9A7-1E29-4DE9-897E-43584732396F}">
  <sheetPr codeName="Hoja3"/>
  <dimension ref="B1:L113"/>
  <sheetViews>
    <sheetView topLeftCell="A20" zoomScaleNormal="100" workbookViewId="0">
      <selection activeCell="J38" sqref="J38"/>
    </sheetView>
  </sheetViews>
  <sheetFormatPr defaultColWidth="10.85546875" defaultRowHeight="15" x14ac:dyDescent="0.25"/>
  <cols>
    <col min="1" max="1" width="2.85546875" customWidth="1"/>
    <col min="2" max="2" width="18.5703125" customWidth="1"/>
    <col min="3" max="3" width="1.85546875" customWidth="1"/>
    <col min="4" max="4" width="18.5703125" customWidth="1"/>
    <col min="5" max="5" width="1.85546875" customWidth="1"/>
    <col min="6" max="6" width="18.5703125" customWidth="1"/>
    <col min="7" max="7" width="1.85546875" customWidth="1"/>
    <col min="8" max="8" width="18.5703125" customWidth="1"/>
    <col min="9" max="9" width="1.85546875" customWidth="1"/>
    <col min="10" max="10" width="18.5703125" customWidth="1"/>
    <col min="11" max="11" width="1.85546875" customWidth="1"/>
    <col min="12" max="12" width="18.5703125" customWidth="1"/>
    <col min="13" max="13" width="2.85546875" customWidth="1"/>
    <col min="14" max="14" width="10.85546875" customWidth="1"/>
    <col min="15" max="15" width="18.5703125" customWidth="1"/>
  </cols>
  <sheetData>
    <row r="1" spans="2:12" ht="45" customHeight="1" x14ac:dyDescent="0.25">
      <c r="B1" s="74" t="s">
        <v>78</v>
      </c>
      <c r="C1" s="74"/>
      <c r="D1" s="75"/>
      <c r="E1" s="74"/>
      <c r="F1" s="75"/>
      <c r="G1" s="74"/>
      <c r="H1" s="75"/>
      <c r="I1" s="74"/>
      <c r="J1" s="75"/>
      <c r="K1" s="74"/>
      <c r="L1" s="75"/>
    </row>
    <row r="3" spans="2:12" ht="19.5" customHeight="1" x14ac:dyDescent="0.25">
      <c r="B3" s="76" t="s">
        <v>79</v>
      </c>
      <c r="C3" s="76"/>
      <c r="D3" s="76"/>
      <c r="E3" s="76"/>
      <c r="F3" s="76"/>
      <c r="G3" s="76"/>
      <c r="H3" s="76"/>
      <c r="I3" s="76"/>
      <c r="J3" s="76"/>
      <c r="K3" s="76"/>
      <c r="L3" s="76"/>
    </row>
    <row r="4" spans="2:12" x14ac:dyDescent="0.25">
      <c r="B4" s="77" t="s">
        <v>80</v>
      </c>
      <c r="C4" s="77"/>
      <c r="D4" s="77"/>
      <c r="E4" s="77"/>
      <c r="F4" s="77"/>
      <c r="G4" s="77"/>
      <c r="H4" s="77"/>
      <c r="I4" s="77"/>
      <c r="J4" s="77"/>
      <c r="K4" s="77"/>
      <c r="L4" s="77"/>
    </row>
    <row r="5" spans="2:12" x14ac:dyDescent="0.25">
      <c r="B5" s="77" t="s">
        <v>81</v>
      </c>
      <c r="C5" s="77"/>
      <c r="D5" s="77"/>
      <c r="E5" s="77"/>
      <c r="F5" s="77"/>
      <c r="G5" s="77"/>
      <c r="H5" s="77"/>
      <c r="I5" s="77"/>
      <c r="J5" s="77"/>
      <c r="K5" s="77"/>
      <c r="L5" s="77"/>
    </row>
    <row r="7" spans="2:12" x14ac:dyDescent="0.25">
      <c r="B7" s="78" t="s">
        <v>82</v>
      </c>
      <c r="C7" s="79"/>
      <c r="D7" s="78" t="s">
        <v>83</v>
      </c>
      <c r="E7" s="79"/>
      <c r="F7" s="78" t="s">
        <v>84</v>
      </c>
      <c r="G7" s="79"/>
      <c r="H7" s="78" t="s">
        <v>43</v>
      </c>
      <c r="I7" s="79"/>
      <c r="J7" s="78" t="s">
        <v>49</v>
      </c>
      <c r="K7" s="79"/>
      <c r="L7" s="78" t="s">
        <v>52</v>
      </c>
    </row>
    <row r="8" spans="2:12" ht="97.5" customHeight="1" x14ac:dyDescent="0.25"/>
    <row r="10" spans="2:12" x14ac:dyDescent="0.25">
      <c r="B10" s="78" t="s">
        <v>85</v>
      </c>
      <c r="D10" s="78" t="s">
        <v>86</v>
      </c>
      <c r="F10" s="78" t="s">
        <v>87</v>
      </c>
      <c r="H10" s="80" t="s">
        <v>88</v>
      </c>
      <c r="J10" s="80" t="s">
        <v>89</v>
      </c>
      <c r="L10" s="78" t="s">
        <v>90</v>
      </c>
    </row>
    <row r="11" spans="2:12" ht="97.5" customHeight="1" x14ac:dyDescent="0.25"/>
    <row r="13" spans="2:12" x14ac:dyDescent="0.25">
      <c r="B13" s="80" t="s">
        <v>91</v>
      </c>
      <c r="C13" s="81"/>
      <c r="D13" s="80" t="s">
        <v>92</v>
      </c>
      <c r="E13" s="81"/>
      <c r="F13" s="80" t="s">
        <v>93</v>
      </c>
      <c r="G13" s="81"/>
      <c r="H13" s="80" t="s">
        <v>94</v>
      </c>
      <c r="I13" s="81"/>
      <c r="J13" s="80" t="s">
        <v>95</v>
      </c>
      <c r="K13" s="81"/>
      <c r="L13" s="78" t="s">
        <v>96</v>
      </c>
    </row>
    <row r="14" spans="2:12" ht="97.5" customHeight="1" x14ac:dyDescent="0.25"/>
    <row r="16" spans="2:12" x14ac:dyDescent="0.25">
      <c r="B16" s="80" t="s">
        <v>97</v>
      </c>
      <c r="C16" s="79"/>
      <c r="D16" s="80" t="s">
        <v>98</v>
      </c>
      <c r="E16" s="79"/>
      <c r="F16" s="80" t="s">
        <v>99</v>
      </c>
      <c r="G16" s="79"/>
      <c r="H16" s="80" t="s">
        <v>100</v>
      </c>
      <c r="I16" s="79"/>
      <c r="J16" s="78" t="s">
        <v>101</v>
      </c>
      <c r="K16" s="79"/>
      <c r="L16" s="80" t="s">
        <v>102</v>
      </c>
    </row>
    <row r="17" spans="2:12" ht="97.5" customHeight="1" x14ac:dyDescent="0.25"/>
    <row r="19" spans="2:12" x14ac:dyDescent="0.25">
      <c r="B19" s="80" t="s">
        <v>103</v>
      </c>
      <c r="D19" s="78" t="s">
        <v>104</v>
      </c>
      <c r="F19" s="80" t="s">
        <v>105</v>
      </c>
      <c r="H19" s="78" t="s">
        <v>106</v>
      </c>
      <c r="J19" s="78" t="s">
        <v>107</v>
      </c>
      <c r="L19" s="78" t="s">
        <v>108</v>
      </c>
    </row>
    <row r="20" spans="2:12" ht="97.5" customHeight="1" x14ac:dyDescent="0.25"/>
    <row r="22" spans="2:12" s="79" customFormat="1" x14ac:dyDescent="0.25">
      <c r="B22" s="78" t="s">
        <v>109</v>
      </c>
      <c r="D22" s="80" t="s">
        <v>110</v>
      </c>
      <c r="F22" s="80" t="s">
        <v>111</v>
      </c>
      <c r="H22" s="78" t="s">
        <v>112</v>
      </c>
      <c r="J22" s="80" t="s">
        <v>113</v>
      </c>
      <c r="L22" s="80"/>
    </row>
    <row r="23" spans="2:12" ht="97.5" customHeight="1" x14ac:dyDescent="0.25"/>
    <row r="25" spans="2:12" x14ac:dyDescent="0.25">
      <c r="B25" s="78" t="s">
        <v>114</v>
      </c>
      <c r="C25" s="79"/>
      <c r="D25" s="78" t="s">
        <v>115</v>
      </c>
      <c r="E25" s="79"/>
      <c r="F25" s="78" t="s">
        <v>116</v>
      </c>
      <c r="G25" s="79"/>
      <c r="H25" s="78" t="s">
        <v>117</v>
      </c>
      <c r="I25" s="79"/>
      <c r="J25" s="78" t="s">
        <v>118</v>
      </c>
      <c r="K25" s="79"/>
      <c r="L25" s="78" t="s">
        <v>119</v>
      </c>
    </row>
    <row r="26" spans="2:12" ht="97.5" customHeight="1" x14ac:dyDescent="0.25"/>
    <row r="28" spans="2:12" x14ac:dyDescent="0.25">
      <c r="B28" s="78" t="s">
        <v>120</v>
      </c>
      <c r="D28" s="78" t="s">
        <v>121</v>
      </c>
      <c r="F28" s="78" t="s">
        <v>122</v>
      </c>
      <c r="H28" s="78" t="s">
        <v>123</v>
      </c>
      <c r="J28" s="78" t="s">
        <v>124</v>
      </c>
      <c r="L28" s="78" t="s">
        <v>125</v>
      </c>
    </row>
    <row r="29" spans="2:12" ht="97.5" customHeight="1" x14ac:dyDescent="0.25"/>
    <row r="31" spans="2:12" x14ac:dyDescent="0.25">
      <c r="B31" s="80" t="s">
        <v>126</v>
      </c>
      <c r="D31" s="80" t="s">
        <v>127</v>
      </c>
      <c r="E31" s="2"/>
      <c r="F31" s="80" t="s">
        <v>128</v>
      </c>
      <c r="H31" s="80" t="s">
        <v>129</v>
      </c>
      <c r="I31" s="2"/>
      <c r="J31" s="80" t="s">
        <v>130</v>
      </c>
      <c r="K31" s="2"/>
      <c r="L31" s="80" t="s">
        <v>131</v>
      </c>
    </row>
    <row r="32" spans="2:12" ht="97.5" customHeight="1" x14ac:dyDescent="0.25">
      <c r="D32" s="2"/>
      <c r="E32" s="2"/>
      <c r="F32" s="2"/>
      <c r="H32" s="2"/>
      <c r="I32" s="2"/>
      <c r="J32" s="2"/>
      <c r="K32" s="2"/>
      <c r="L32" s="2"/>
    </row>
    <row r="33" spans="2:12" x14ac:dyDescent="0.25"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</row>
    <row r="34" spans="2:12" x14ac:dyDescent="0.25">
      <c r="B34" s="78" t="s">
        <v>132</v>
      </c>
      <c r="D34" s="78" t="s">
        <v>133</v>
      </c>
      <c r="F34" s="78" t="s">
        <v>134</v>
      </c>
      <c r="G34" s="2"/>
      <c r="H34" s="80" t="s">
        <v>135</v>
      </c>
      <c r="I34" s="2"/>
      <c r="J34" s="80" t="s">
        <v>136</v>
      </c>
      <c r="K34" s="2"/>
      <c r="L34" s="80" t="s">
        <v>137</v>
      </c>
    </row>
    <row r="35" spans="2:12" ht="97.5" customHeight="1" x14ac:dyDescent="0.25">
      <c r="G35" s="2"/>
      <c r="H35" s="2"/>
      <c r="I35" s="2"/>
      <c r="J35" s="2"/>
      <c r="K35" s="2"/>
      <c r="L35" s="2"/>
    </row>
    <row r="36" spans="2:12" x14ac:dyDescent="0.25"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</row>
    <row r="37" spans="2:12" x14ac:dyDescent="0.25">
      <c r="B37" s="82"/>
      <c r="C37" s="2"/>
      <c r="D37" s="82"/>
      <c r="E37" s="2"/>
      <c r="F37" s="82"/>
      <c r="G37" s="2"/>
      <c r="H37" s="82"/>
      <c r="I37" s="2"/>
      <c r="J37" s="82"/>
      <c r="K37" s="2"/>
      <c r="L37" s="80" t="s">
        <v>138</v>
      </c>
    </row>
    <row r="38" spans="2:12" ht="97.5" customHeight="1" x14ac:dyDescent="0.25"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</row>
    <row r="39" spans="2:12" x14ac:dyDescent="0.25"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</row>
    <row r="40" spans="2:12" x14ac:dyDescent="0.25"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</row>
    <row r="41" spans="2:12" x14ac:dyDescent="0.25"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</row>
    <row r="42" spans="2:12" x14ac:dyDescent="0.25"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</row>
    <row r="43" spans="2:12" x14ac:dyDescent="0.25"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</row>
    <row r="44" spans="2:12" x14ac:dyDescent="0.25"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</row>
    <row r="45" spans="2:12" x14ac:dyDescent="0.25"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</row>
    <row r="46" spans="2:12" x14ac:dyDescent="0.25"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</row>
    <row r="47" spans="2:12" x14ac:dyDescent="0.25"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</row>
    <row r="48" spans="2:12" x14ac:dyDescent="0.25"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</row>
    <row r="49" spans="2:12" x14ac:dyDescent="0.25"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</row>
    <row r="50" spans="2:12" x14ac:dyDescent="0.25"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</row>
    <row r="51" spans="2:12" x14ac:dyDescent="0.25"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</row>
    <row r="52" spans="2:12" x14ac:dyDescent="0.25"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</row>
    <row r="53" spans="2:12" x14ac:dyDescent="0.25"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</row>
    <row r="54" spans="2:12" x14ac:dyDescent="0.25"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</row>
    <row r="55" spans="2:12" x14ac:dyDescent="0.25"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</row>
    <row r="56" spans="2:12" x14ac:dyDescent="0.25"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</row>
    <row r="57" spans="2:12" x14ac:dyDescent="0.25"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</row>
    <row r="58" spans="2:12" x14ac:dyDescent="0.25"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</row>
    <row r="59" spans="2:12" x14ac:dyDescent="0.25"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</row>
    <row r="60" spans="2:12" x14ac:dyDescent="0.25"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</row>
    <row r="61" spans="2:12" x14ac:dyDescent="0.25"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</row>
    <row r="62" spans="2:12" x14ac:dyDescent="0.25"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</row>
    <row r="63" spans="2:12" x14ac:dyDescent="0.25"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</row>
    <row r="64" spans="2:12" x14ac:dyDescent="0.25"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</row>
    <row r="65" spans="2:12" x14ac:dyDescent="0.25"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</row>
    <row r="66" spans="2:12" x14ac:dyDescent="0.25"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</row>
    <row r="67" spans="2:12" x14ac:dyDescent="0.25"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</row>
    <row r="68" spans="2:12" x14ac:dyDescent="0.25"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</row>
    <row r="69" spans="2:12" x14ac:dyDescent="0.25"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</row>
    <row r="70" spans="2:12" x14ac:dyDescent="0.25"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</row>
    <row r="71" spans="2:12" x14ac:dyDescent="0.25"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</row>
    <row r="72" spans="2:12" x14ac:dyDescent="0.25"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</row>
    <row r="73" spans="2:12" x14ac:dyDescent="0.25"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</row>
    <row r="74" spans="2:12" x14ac:dyDescent="0.25"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</row>
    <row r="75" spans="2:12" x14ac:dyDescent="0.25"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</row>
    <row r="76" spans="2:12" x14ac:dyDescent="0.25"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</row>
    <row r="77" spans="2:12" x14ac:dyDescent="0.25"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</row>
    <row r="78" spans="2:12" x14ac:dyDescent="0.25"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</row>
    <row r="79" spans="2:12" x14ac:dyDescent="0.25"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</row>
    <row r="80" spans="2:12" x14ac:dyDescent="0.25"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</row>
    <row r="81" spans="2:12" x14ac:dyDescent="0.25"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</row>
    <row r="82" spans="2:12" x14ac:dyDescent="0.25"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</row>
    <row r="83" spans="2:12" x14ac:dyDescent="0.25"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</row>
    <row r="84" spans="2:12" x14ac:dyDescent="0.25"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</row>
    <row r="85" spans="2:12" x14ac:dyDescent="0.25"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</row>
    <row r="86" spans="2:12" x14ac:dyDescent="0.25"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</row>
    <row r="87" spans="2:12" x14ac:dyDescent="0.25"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</row>
    <row r="88" spans="2:12" x14ac:dyDescent="0.25"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</row>
    <row r="89" spans="2:12" x14ac:dyDescent="0.25"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</row>
    <row r="90" spans="2:12" x14ac:dyDescent="0.25"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</row>
    <row r="91" spans="2:12" x14ac:dyDescent="0.25"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</row>
    <row r="92" spans="2:12" x14ac:dyDescent="0.25"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</row>
    <row r="93" spans="2:12" x14ac:dyDescent="0.25"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</row>
    <row r="94" spans="2:12" x14ac:dyDescent="0.25"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</row>
    <row r="95" spans="2:12" x14ac:dyDescent="0.25"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</row>
    <row r="96" spans="2:12" x14ac:dyDescent="0.25"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</row>
    <row r="97" spans="2:12" x14ac:dyDescent="0.25"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</row>
    <row r="98" spans="2:12" x14ac:dyDescent="0.25"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</row>
    <row r="99" spans="2:12" x14ac:dyDescent="0.25"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</row>
    <row r="100" spans="2:12" x14ac:dyDescent="0.25"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</row>
    <row r="101" spans="2:12" x14ac:dyDescent="0.25"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</row>
    <row r="102" spans="2:12" x14ac:dyDescent="0.25"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</row>
    <row r="103" spans="2:12" x14ac:dyDescent="0.25"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</row>
    <row r="104" spans="2:12" x14ac:dyDescent="0.25"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</row>
    <row r="105" spans="2:12" x14ac:dyDescent="0.25"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</row>
    <row r="106" spans="2:12" x14ac:dyDescent="0.25"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</row>
    <row r="107" spans="2:12" x14ac:dyDescent="0.25"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</row>
    <row r="108" spans="2:12" x14ac:dyDescent="0.25"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</row>
    <row r="109" spans="2:12" x14ac:dyDescent="0.25"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</row>
    <row r="110" spans="2:12" x14ac:dyDescent="0.25"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</row>
    <row r="111" spans="2:12" x14ac:dyDescent="0.25"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</row>
    <row r="112" spans="2:12" x14ac:dyDescent="0.25"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</row>
    <row r="113" spans="2:12" x14ac:dyDescent="0.25"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</row>
  </sheetData>
  <mergeCells count="3">
    <mergeCell ref="B3:L3"/>
    <mergeCell ref="B4:L4"/>
    <mergeCell ref="B5:L5"/>
  </mergeCells>
  <pageMargins left="0.7" right="0.7" top="0.75" bottom="0.75" header="0.3" footer="0.3"/>
  <pageSetup paperSize="9" orientation="portrait" horizontalDpi="1200" verticalDpi="12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8F4E2B-7A77-47D7-8D18-D2CAEA43D53F}">
  <sheetPr codeName="Hoja4">
    <pageSetUpPr fitToPage="1"/>
  </sheetPr>
  <dimension ref="B1:K77"/>
  <sheetViews>
    <sheetView showGridLines="0" tabSelected="1" zoomScaleNormal="100" workbookViewId="0">
      <selection activeCell="D13" sqref="D13"/>
    </sheetView>
  </sheetViews>
  <sheetFormatPr defaultColWidth="9.140625" defaultRowHeight="15" x14ac:dyDescent="0.25"/>
  <cols>
    <col min="1" max="1" width="2.85546875" customWidth="1"/>
    <col min="2" max="2" width="5.85546875" customWidth="1"/>
    <col min="3" max="3" width="36.42578125" customWidth="1"/>
    <col min="4" max="5" width="14.140625" customWidth="1"/>
    <col min="6" max="6" width="12.140625" customWidth="1"/>
    <col min="7" max="8" width="18.5703125" customWidth="1"/>
    <col min="9" max="9" width="2.85546875" customWidth="1"/>
    <col min="10" max="10" width="9.42578125" hidden="1" customWidth="1"/>
    <col min="11" max="11" width="10.85546875" customWidth="1"/>
  </cols>
  <sheetData>
    <row r="1" spans="2:11" ht="45" customHeight="1" x14ac:dyDescent="0.25">
      <c r="B1" s="1"/>
      <c r="C1" s="1" t="s">
        <v>0</v>
      </c>
      <c r="D1" s="1"/>
      <c r="E1" s="1"/>
      <c r="F1" s="1"/>
      <c r="G1" s="1"/>
      <c r="H1" s="1"/>
      <c r="K1" s="2"/>
    </row>
    <row r="3" spans="2:11" ht="19.5" customHeight="1" x14ac:dyDescent="0.25">
      <c r="B3" s="3" t="s">
        <v>1</v>
      </c>
      <c r="C3" s="4"/>
      <c r="D3" s="4"/>
      <c r="E3" s="4"/>
      <c r="F3" s="4"/>
      <c r="G3" s="4"/>
      <c r="H3" s="4"/>
      <c r="K3" s="5"/>
    </row>
    <row r="4" spans="2:11" ht="7.5" customHeight="1" x14ac:dyDescent="0.25">
      <c r="B4" s="6"/>
      <c r="C4" s="6"/>
      <c r="D4" s="7"/>
      <c r="K4" s="5"/>
    </row>
    <row r="5" spans="2:11" s="11" customFormat="1" ht="15" customHeight="1" x14ac:dyDescent="0.25">
      <c r="B5" s="8" t="s">
        <v>2</v>
      </c>
      <c r="C5" s="8"/>
      <c r="D5" s="9" t="s">
        <v>37</v>
      </c>
      <c r="E5" s="9"/>
      <c r="F5" s="9"/>
      <c r="G5" s="9"/>
      <c r="H5" s="10"/>
      <c r="K5" s="5"/>
    </row>
    <row r="6" spans="2:11" ht="4.5" customHeight="1" x14ac:dyDescent="0.25">
      <c r="B6" s="12"/>
      <c r="C6" s="12"/>
      <c r="D6" s="7"/>
      <c r="E6" s="7"/>
      <c r="F6" s="7"/>
      <c r="G6" s="7"/>
      <c r="H6" s="7"/>
    </row>
    <row r="7" spans="2:11" s="11" customFormat="1" ht="15" customHeight="1" x14ac:dyDescent="0.25">
      <c r="B7" s="8" t="s">
        <v>4</v>
      </c>
      <c r="C7" s="8"/>
      <c r="D7" s="13">
        <v>12</v>
      </c>
      <c r="E7" s="14" t="s">
        <v>5</v>
      </c>
      <c r="F7" s="14"/>
      <c r="G7" s="14"/>
      <c r="H7" s="14"/>
      <c r="K7" s="15" t="s">
        <v>6</v>
      </c>
    </row>
    <row r="8" spans="2:11" ht="4.5" customHeight="1" x14ac:dyDescent="0.25">
      <c r="B8" s="12"/>
      <c r="C8" s="12"/>
      <c r="D8" s="7"/>
      <c r="E8" s="16"/>
      <c r="F8" s="16"/>
      <c r="G8" s="16"/>
      <c r="H8" s="16"/>
    </row>
    <row r="9" spans="2:11" s="11" customFormat="1" ht="15" customHeight="1" x14ac:dyDescent="0.25">
      <c r="B9" s="8" t="s">
        <v>7</v>
      </c>
      <c r="C9" s="8"/>
      <c r="D9" s="17">
        <v>5</v>
      </c>
      <c r="E9" s="14" t="s">
        <v>8</v>
      </c>
      <c r="F9" s="14"/>
      <c r="G9" s="14"/>
      <c r="H9" s="14"/>
    </row>
    <row r="10" spans="2:11" ht="4.5" customHeight="1" x14ac:dyDescent="0.25">
      <c r="B10" s="12"/>
      <c r="C10" s="12"/>
      <c r="D10" s="7"/>
      <c r="E10" s="16"/>
      <c r="F10" s="16"/>
      <c r="G10" s="16"/>
      <c r="H10" s="16"/>
    </row>
    <row r="11" spans="2:11" ht="15" customHeight="1" x14ac:dyDescent="0.25">
      <c r="B11" s="8" t="s">
        <v>9</v>
      </c>
      <c r="C11" s="8"/>
      <c r="D11" s="18">
        <v>0.25</v>
      </c>
      <c r="E11" s="16"/>
      <c r="F11" s="16"/>
      <c r="G11" s="16"/>
      <c r="H11" s="16"/>
    </row>
    <row r="12" spans="2:11" ht="4.5" customHeight="1" x14ac:dyDescent="0.25">
      <c r="B12" s="12"/>
      <c r="C12" s="12"/>
      <c r="D12" s="7"/>
      <c r="E12" s="16"/>
      <c r="F12" s="16"/>
      <c r="G12" s="16"/>
      <c r="H12" s="16"/>
    </row>
    <row r="13" spans="2:11" ht="15" customHeight="1" x14ac:dyDescent="0.25">
      <c r="B13" s="8" t="s">
        <v>10</v>
      </c>
      <c r="C13" s="8"/>
      <c r="D13" s="17">
        <v>8</v>
      </c>
      <c r="E13" s="14" t="s">
        <v>11</v>
      </c>
      <c r="F13" s="14"/>
      <c r="G13" s="14"/>
      <c r="H13" s="14"/>
    </row>
    <row r="14" spans="2:11" ht="22.5" customHeight="1" x14ac:dyDescent="0.25">
      <c r="B14" s="12"/>
      <c r="C14" s="12"/>
      <c r="D14" s="7"/>
    </row>
    <row r="15" spans="2:11" x14ac:dyDescent="0.25">
      <c r="J15" s="19" t="e">
        <f>VLOOKUP(#REF!,#REF!,9,FALSE)</f>
        <v>#REF!</v>
      </c>
    </row>
    <row r="18" spans="2:10" x14ac:dyDescent="0.25">
      <c r="J18" s="19" t="e">
        <f>VLOOKUP(#REF!,#REF!,9,FALSE)</f>
        <v>#REF!</v>
      </c>
    </row>
    <row r="21" spans="2:10" x14ac:dyDescent="0.25">
      <c r="J21" s="19" t="e">
        <f>VLOOKUP(#REF!,#REF!,9,FALSE)</f>
        <v>#REF!</v>
      </c>
    </row>
    <row r="22" spans="2:10" x14ac:dyDescent="0.25">
      <c r="B22" s="20">
        <f>D11</f>
        <v>0.25</v>
      </c>
    </row>
    <row r="26" spans="2:10" x14ac:dyDescent="0.25">
      <c r="D26" s="21">
        <f>D9</f>
        <v>5</v>
      </c>
      <c r="E26" s="21"/>
      <c r="F26" s="11"/>
      <c r="G26" s="22">
        <f>D13</f>
        <v>8</v>
      </c>
    </row>
    <row r="27" spans="2:10" ht="22.5" customHeight="1" x14ac:dyDescent="0.25">
      <c r="B27" s="12"/>
      <c r="C27" s="12"/>
      <c r="D27" s="7"/>
    </row>
    <row r="28" spans="2:10" ht="19.5" customHeight="1" x14ac:dyDescent="0.25">
      <c r="B28" s="3" t="s">
        <v>12</v>
      </c>
      <c r="C28" s="4"/>
      <c r="D28" s="4"/>
      <c r="E28" s="4"/>
      <c r="F28" s="4"/>
      <c r="G28" s="4"/>
      <c r="H28" s="4"/>
    </row>
    <row r="29" spans="2:10" ht="7.5" customHeight="1" x14ac:dyDescent="0.25">
      <c r="B29" s="12"/>
      <c r="C29" s="12"/>
      <c r="D29" s="7"/>
    </row>
    <row r="30" spans="2:10" s="11" customFormat="1" ht="18" customHeight="1" x14ac:dyDescent="0.25">
      <c r="B30" s="23"/>
      <c r="C30" s="24" t="s">
        <v>13</v>
      </c>
      <c r="D30" s="25">
        <f>VLOOKUP(D5,B55:F76,IF(D7=E54,4,5),FALSE)</f>
        <v>25</v>
      </c>
      <c r="E30" s="26" t="s">
        <v>14</v>
      </c>
      <c r="G30" s="26"/>
      <c r="H30" s="26"/>
    </row>
    <row r="31" spans="2:10" ht="14.25" customHeight="1" x14ac:dyDescent="0.25">
      <c r="B31" s="27"/>
      <c r="C31" s="28"/>
      <c r="D31" s="29"/>
      <c r="E31" s="27"/>
      <c r="G31" s="27"/>
      <c r="H31" s="27"/>
    </row>
    <row r="32" spans="2:10" s="11" customFormat="1" ht="18" customHeight="1" x14ac:dyDescent="0.25">
      <c r="B32" s="23"/>
      <c r="C32" s="24" t="s">
        <v>15</v>
      </c>
      <c r="D32" s="30">
        <f>24*D30/1000</f>
        <v>0.6</v>
      </c>
      <c r="E32" s="23" t="s">
        <v>16</v>
      </c>
      <c r="G32" s="23"/>
      <c r="H32" s="23"/>
    </row>
    <row r="33" spans="2:9" s="11" customFormat="1" ht="18" customHeight="1" x14ac:dyDescent="0.25">
      <c r="B33" s="23"/>
      <c r="C33" s="24" t="s">
        <v>17</v>
      </c>
      <c r="D33" s="31">
        <f>D9*D32*(1/(1-D11))</f>
        <v>4</v>
      </c>
      <c r="E33" s="32" t="s">
        <v>18</v>
      </c>
      <c r="G33" s="33"/>
      <c r="H33" s="33"/>
    </row>
    <row r="34" spans="2:9" ht="4.5" customHeight="1" x14ac:dyDescent="0.25">
      <c r="B34" s="27"/>
      <c r="C34" s="28"/>
      <c r="D34" s="27"/>
      <c r="E34" s="27"/>
      <c r="G34" s="27"/>
      <c r="H34" s="27"/>
    </row>
    <row r="35" spans="2:9" s="11" customFormat="1" ht="18" customHeight="1" x14ac:dyDescent="0.25">
      <c r="B35" s="23"/>
      <c r="C35" s="24" t="s">
        <v>19</v>
      </c>
      <c r="D35" s="30">
        <f>+(D33*(1-D11)/D13)</f>
        <v>0.375</v>
      </c>
      <c r="E35" s="23" t="s">
        <v>20</v>
      </c>
      <c r="G35" s="23"/>
      <c r="H35" s="23"/>
    </row>
    <row r="36" spans="2:9" s="11" customFormat="1" ht="18" customHeight="1" x14ac:dyDescent="0.25">
      <c r="B36" s="23"/>
      <c r="C36" s="24" t="s">
        <v>21</v>
      </c>
      <c r="D36" s="30">
        <f>D35*D7</f>
        <v>4.5</v>
      </c>
      <c r="E36" s="32" t="s">
        <v>22</v>
      </c>
      <c r="G36" s="33"/>
      <c r="H36" s="33"/>
    </row>
    <row r="37" spans="2:9" x14ac:dyDescent="0.25">
      <c r="B37" s="34"/>
      <c r="C37" s="34"/>
      <c r="D37" s="35"/>
      <c r="E37" s="36"/>
      <c r="F37" s="36"/>
      <c r="G37" s="36"/>
      <c r="H37" s="36"/>
      <c r="I37" s="36"/>
    </row>
    <row r="38" spans="2:9" x14ac:dyDescent="0.25">
      <c r="B38" s="34"/>
      <c r="C38" s="34"/>
      <c r="D38" s="35"/>
      <c r="E38" s="36"/>
      <c r="F38" s="36"/>
      <c r="G38" s="36"/>
      <c r="H38" s="36"/>
      <c r="I38" s="36"/>
    </row>
    <row r="39" spans="2:9" x14ac:dyDescent="0.25">
      <c r="B39" s="34"/>
      <c r="C39" s="34"/>
      <c r="G39" s="37" t="s">
        <v>23</v>
      </c>
      <c r="H39" s="37"/>
      <c r="I39" s="36"/>
    </row>
    <row r="40" spans="2:9" x14ac:dyDescent="0.25">
      <c r="B40" s="34"/>
      <c r="C40" s="34"/>
      <c r="D40" s="38" t="s">
        <v>24</v>
      </c>
      <c r="E40" s="38"/>
      <c r="F40" s="38"/>
      <c r="G40" s="36"/>
      <c r="I40" s="36"/>
    </row>
    <row r="41" spans="2:9" ht="15" customHeight="1" x14ac:dyDescent="0.25">
      <c r="B41" s="34"/>
      <c r="C41" s="34"/>
      <c r="D41" s="35"/>
      <c r="E41" s="36"/>
      <c r="F41" s="36"/>
      <c r="G41" s="36"/>
      <c r="H41" s="36"/>
      <c r="I41" s="36"/>
    </row>
    <row r="42" spans="2:9" x14ac:dyDescent="0.25">
      <c r="B42" s="34"/>
      <c r="C42" s="34"/>
      <c r="D42" s="35"/>
      <c r="E42" s="36"/>
      <c r="F42" s="36"/>
      <c r="G42" s="36"/>
      <c r="H42" s="36"/>
      <c r="I42" s="36"/>
    </row>
    <row r="43" spans="2:9" x14ac:dyDescent="0.25">
      <c r="B43" s="34"/>
      <c r="C43" s="34"/>
      <c r="D43" s="35"/>
      <c r="E43" s="36"/>
      <c r="F43" s="36"/>
      <c r="G43" s="39">
        <f>+D36</f>
        <v>4.5</v>
      </c>
      <c r="I43" s="36"/>
    </row>
    <row r="44" spans="2:9" x14ac:dyDescent="0.25">
      <c r="B44" s="34"/>
      <c r="C44" s="34"/>
      <c r="D44" s="34"/>
      <c r="E44" s="36"/>
      <c r="F44" s="36"/>
      <c r="G44" s="36"/>
      <c r="I44" s="36"/>
    </row>
    <row r="45" spans="2:9" x14ac:dyDescent="0.25">
      <c r="B45" s="34"/>
      <c r="C45" s="34"/>
      <c r="D45" s="35"/>
      <c r="E45" s="36"/>
      <c r="F45" s="36"/>
      <c r="G45" s="40">
        <f>+D7</f>
        <v>12</v>
      </c>
      <c r="I45" s="36"/>
    </row>
    <row r="46" spans="2:9" x14ac:dyDescent="0.25">
      <c r="B46" s="34"/>
      <c r="C46" s="34"/>
      <c r="D46" s="35"/>
      <c r="E46" s="36"/>
      <c r="F46" s="36"/>
      <c r="G46" s="41">
        <f>+D33</f>
        <v>4</v>
      </c>
      <c r="I46" s="36"/>
    </row>
    <row r="47" spans="2:9" x14ac:dyDescent="0.25">
      <c r="B47" s="36"/>
      <c r="C47" s="36"/>
      <c r="D47" s="36"/>
      <c r="E47" s="36"/>
      <c r="F47" s="36"/>
      <c r="G47" s="36"/>
      <c r="I47" s="36"/>
    </row>
    <row r="48" spans="2:9" x14ac:dyDescent="0.25">
      <c r="C48" s="42" t="s">
        <v>25</v>
      </c>
      <c r="D48" s="43">
        <f>+D30</f>
        <v>25</v>
      </c>
      <c r="E48" s="36"/>
      <c r="F48" s="44">
        <f>+D35</f>
        <v>0.375</v>
      </c>
      <c r="G48" s="45" t="s">
        <v>26</v>
      </c>
      <c r="H48" s="45"/>
      <c r="I48" s="36"/>
    </row>
    <row r="49" spans="2:10" x14ac:dyDescent="0.25">
      <c r="B49" s="36"/>
      <c r="C49" s="36"/>
      <c r="F49" s="36"/>
      <c r="G49" s="36"/>
      <c r="I49" s="36"/>
    </row>
    <row r="50" spans="2:10" ht="22.5" customHeight="1" x14ac:dyDescent="0.25"/>
    <row r="51" spans="2:10" ht="17.25" customHeight="1" x14ac:dyDescent="0.25">
      <c r="B51" s="3" t="s">
        <v>27</v>
      </c>
      <c r="C51" s="4"/>
      <c r="D51" s="4"/>
      <c r="E51" s="4"/>
      <c r="F51" s="4"/>
      <c r="G51" s="4"/>
      <c r="H51" s="4"/>
    </row>
    <row r="52" spans="2:10" ht="7.5" customHeight="1" x14ac:dyDescent="0.25">
      <c r="B52" s="6"/>
      <c r="C52" s="6"/>
      <c r="D52" s="7"/>
    </row>
    <row r="53" spans="2:10" x14ac:dyDescent="0.25">
      <c r="B53" s="46" t="s">
        <v>28</v>
      </c>
      <c r="C53" s="46"/>
      <c r="D53" s="46"/>
      <c r="E53" s="47" t="s">
        <v>29</v>
      </c>
      <c r="F53" s="47"/>
    </row>
    <row r="54" spans="2:10" x14ac:dyDescent="0.25">
      <c r="B54" s="46"/>
      <c r="C54" s="46"/>
      <c r="D54" s="46"/>
      <c r="E54" s="48">
        <v>12</v>
      </c>
      <c r="F54" s="49">
        <v>24</v>
      </c>
      <c r="J54" s="49" t="s">
        <v>30</v>
      </c>
    </row>
    <row r="55" spans="2:10" x14ac:dyDescent="0.25">
      <c r="B55" s="50" t="s">
        <v>31</v>
      </c>
      <c r="E55" s="51">
        <v>18</v>
      </c>
      <c r="F55" s="51">
        <v>18</v>
      </c>
      <c r="J55" s="19" t="s">
        <v>32</v>
      </c>
    </row>
    <row r="56" spans="2:10" x14ac:dyDescent="0.25">
      <c r="B56" s="50" t="s">
        <v>33</v>
      </c>
      <c r="E56" s="51">
        <v>18</v>
      </c>
      <c r="F56" s="51">
        <v>12</v>
      </c>
      <c r="J56" s="19" t="s">
        <v>34</v>
      </c>
    </row>
    <row r="57" spans="2:10" x14ac:dyDescent="0.25">
      <c r="B57" s="50" t="s">
        <v>35</v>
      </c>
      <c r="E57" s="51">
        <v>34</v>
      </c>
      <c r="F57" s="51">
        <v>22</v>
      </c>
      <c r="J57" s="19" t="s">
        <v>34</v>
      </c>
    </row>
    <row r="58" spans="2:10" x14ac:dyDescent="0.25">
      <c r="B58" s="50" t="s">
        <v>36</v>
      </c>
      <c r="E58" s="51">
        <v>50</v>
      </c>
      <c r="F58" s="51">
        <v>30</v>
      </c>
      <c r="J58" s="19" t="s">
        <v>34</v>
      </c>
    </row>
    <row r="59" spans="2:10" x14ac:dyDescent="0.25">
      <c r="B59" s="50" t="s">
        <v>37</v>
      </c>
      <c r="E59" s="51">
        <v>25</v>
      </c>
      <c r="F59" s="51">
        <v>17</v>
      </c>
      <c r="J59" s="19" t="s">
        <v>32</v>
      </c>
    </row>
    <row r="60" spans="2:10" x14ac:dyDescent="0.25">
      <c r="B60" s="50" t="s">
        <v>38</v>
      </c>
      <c r="E60" s="51">
        <v>85</v>
      </c>
      <c r="F60" s="51">
        <v>57</v>
      </c>
      <c r="J60" s="19" t="s">
        <v>39</v>
      </c>
    </row>
    <row r="61" spans="2:10" x14ac:dyDescent="0.25">
      <c r="B61" s="50" t="s">
        <v>3</v>
      </c>
      <c r="E61" s="51">
        <v>25</v>
      </c>
      <c r="F61" s="51">
        <v>16</v>
      </c>
      <c r="J61" s="19" t="s">
        <v>40</v>
      </c>
    </row>
    <row r="62" spans="2:10" x14ac:dyDescent="0.25">
      <c r="B62" s="50" t="s">
        <v>41</v>
      </c>
      <c r="E62" s="51">
        <v>85</v>
      </c>
      <c r="F62" s="51">
        <v>50</v>
      </c>
      <c r="J62" s="19" t="s">
        <v>40</v>
      </c>
    </row>
    <row r="63" spans="2:10" x14ac:dyDescent="0.25">
      <c r="B63" s="50" t="s">
        <v>42</v>
      </c>
      <c r="E63" s="51">
        <v>2</v>
      </c>
      <c r="F63" s="51">
        <v>1.3</v>
      </c>
      <c r="J63" s="19" t="s">
        <v>43</v>
      </c>
    </row>
    <row r="64" spans="2:10" x14ac:dyDescent="0.25">
      <c r="B64" s="50" t="s">
        <v>44</v>
      </c>
      <c r="E64" s="51">
        <v>9.6</v>
      </c>
      <c r="F64" s="51">
        <v>5.8</v>
      </c>
      <c r="J64" s="19" t="s">
        <v>43</v>
      </c>
    </row>
    <row r="65" spans="2:10" x14ac:dyDescent="0.25">
      <c r="B65" s="50" t="s">
        <v>45</v>
      </c>
      <c r="E65" s="51">
        <v>16.7</v>
      </c>
      <c r="F65" s="51">
        <v>9.6</v>
      </c>
      <c r="J65" s="19" t="s">
        <v>43</v>
      </c>
    </row>
    <row r="66" spans="2:10" x14ac:dyDescent="0.25">
      <c r="B66" s="50" t="s">
        <v>46</v>
      </c>
      <c r="E66" s="51">
        <v>24.3</v>
      </c>
      <c r="F66" s="51">
        <v>13.6</v>
      </c>
      <c r="J66" s="19" t="s">
        <v>43</v>
      </c>
    </row>
    <row r="67" spans="2:10" x14ac:dyDescent="0.25">
      <c r="B67" s="50" t="s">
        <v>47</v>
      </c>
      <c r="E67" s="51">
        <v>31.1</v>
      </c>
      <c r="F67" s="51">
        <v>17</v>
      </c>
      <c r="J67" s="19" t="s">
        <v>43</v>
      </c>
    </row>
    <row r="68" spans="2:10" x14ac:dyDescent="0.25">
      <c r="B68" s="50" t="s">
        <v>48</v>
      </c>
      <c r="E68" s="51">
        <v>3</v>
      </c>
      <c r="F68" s="51"/>
      <c r="J68" s="19" t="s">
        <v>49</v>
      </c>
    </row>
    <row r="69" spans="2:10" x14ac:dyDescent="0.25">
      <c r="B69" s="50" t="s">
        <v>50</v>
      </c>
      <c r="E69" s="51">
        <v>10</v>
      </c>
      <c r="F69" s="51"/>
      <c r="J69" s="19" t="s">
        <v>49</v>
      </c>
    </row>
    <row r="70" spans="2:10" x14ac:dyDescent="0.25">
      <c r="B70" s="50" t="s">
        <v>51</v>
      </c>
      <c r="E70" s="51">
        <v>21.1</v>
      </c>
      <c r="F70" s="51"/>
      <c r="J70" s="19" t="s">
        <v>52</v>
      </c>
    </row>
    <row r="71" spans="2:10" x14ac:dyDescent="0.25">
      <c r="B71" s="50" t="s">
        <v>53</v>
      </c>
      <c r="E71" s="51">
        <v>36.5</v>
      </c>
      <c r="F71" s="51"/>
      <c r="J71" s="19" t="s">
        <v>52</v>
      </c>
    </row>
    <row r="72" spans="2:10" x14ac:dyDescent="0.25">
      <c r="B72" s="50" t="s">
        <v>54</v>
      </c>
      <c r="E72" s="51">
        <v>51.5</v>
      </c>
      <c r="F72" s="51"/>
      <c r="J72" s="19" t="s">
        <v>52</v>
      </c>
    </row>
    <row r="73" spans="2:10" x14ac:dyDescent="0.25">
      <c r="B73" s="50" t="s">
        <v>55</v>
      </c>
      <c r="E73" s="51">
        <v>25</v>
      </c>
      <c r="F73" s="51"/>
      <c r="J73" s="19" t="s">
        <v>56</v>
      </c>
    </row>
    <row r="74" spans="2:10" x14ac:dyDescent="0.25">
      <c r="B74" s="50" t="s">
        <v>57</v>
      </c>
      <c r="E74" s="51">
        <v>40</v>
      </c>
      <c r="F74" s="51"/>
      <c r="J74" s="19" t="s">
        <v>56</v>
      </c>
    </row>
    <row r="75" spans="2:10" x14ac:dyDescent="0.25">
      <c r="B75" s="50" t="s">
        <v>58</v>
      </c>
      <c r="E75" s="51">
        <v>55</v>
      </c>
      <c r="F75" s="51"/>
      <c r="J75" s="19" t="s">
        <v>56</v>
      </c>
    </row>
    <row r="77" spans="2:10" x14ac:dyDescent="0.25">
      <c r="J77" s="19" t="str">
        <f>VLOOKUP(D5,B55:J75,9,FALSE)</f>
        <v>Stick</v>
      </c>
    </row>
  </sheetData>
  <sheetProtection algorithmName="SHA-512" hashValue="4qfwAbgPlGGffXaU6LzLzYZbRc4yn0Jm/7rowcY0D89IjAxS2PQlHeiCUc0CdlKS2vxHHqmMCzFpZLuZIaZLGg==" saltValue="X2m3+XS1BZMudBQSLXg+ew==" spinCount="100000" sheet="1" selectLockedCells="1"/>
  <mergeCells count="16">
    <mergeCell ref="G48:H48"/>
    <mergeCell ref="B53:D54"/>
    <mergeCell ref="E53:F53"/>
    <mergeCell ref="B11:C11"/>
    <mergeCell ref="B13:C13"/>
    <mergeCell ref="E13:H13"/>
    <mergeCell ref="D26:E26"/>
    <mergeCell ref="G39:H39"/>
    <mergeCell ref="D40:F40"/>
    <mergeCell ref="K3:K5"/>
    <mergeCell ref="B5:C5"/>
    <mergeCell ref="D5:G5"/>
    <mergeCell ref="B7:C7"/>
    <mergeCell ref="E7:H7"/>
    <mergeCell ref="B9:C9"/>
    <mergeCell ref="E9:H9"/>
  </mergeCells>
  <dataValidations count="6">
    <dataValidation type="list" allowBlank="1" showInputMessage="1" showErrorMessage="1" sqref="D5:G5" xr:uid="{3B3B9CBE-CE92-47F4-AAF0-D97853A000C7}">
      <formula1>$B$55:$B$76</formula1>
    </dataValidation>
    <dataValidation type="list" allowBlank="1" showInputMessage="1" showErrorMessage="1" sqref="D7" xr:uid="{AFF49AD5-7CE2-46D1-B7DE-C7A5A5D3F33B}">
      <formula1>$E$54:$F$54</formula1>
    </dataValidation>
    <dataValidation type="list" allowBlank="1" showInputMessage="1" showErrorMessage="1" sqref="D6" xr:uid="{5C555FF2-816C-49BF-B2B2-6F1112C4B1BE}">
      <formula1>lstDevices</formula1>
    </dataValidation>
    <dataValidation type="whole" allowBlank="1" showInputMessage="1" showErrorMessage="1" sqref="D9" xr:uid="{DB4294A2-D26C-47B4-82F1-54E321F11435}">
      <formula1>1</formula1>
      <formula2>1000</formula2>
    </dataValidation>
    <dataValidation type="decimal" allowBlank="1" showInputMessage="1" showErrorMessage="1" sqref="D11" xr:uid="{FCC19579-2866-49EF-8A8B-0217E18BF02D}">
      <formula1>0</formula1>
      <formula2>1</formula2>
    </dataValidation>
    <dataValidation type="decimal" allowBlank="1" showInputMessage="1" showErrorMessage="1" sqref="D13" xr:uid="{E52A8BBC-EAAC-479B-9727-41F942D7CE24}">
      <formula1>1</formula1>
      <formula2>1000</formula2>
    </dataValidation>
  </dataValidations>
  <pageMargins left="0.59055118110236227" right="0.59055118110236227" top="0.78740157480314965" bottom="0.59055118110236227" header="0.31496062992125984" footer="0.31496062992125984"/>
  <pageSetup scale="74" orientation="portrait" r:id="rId1"/>
  <headerFooter>
    <oddHeader>&amp;C&amp;"-,Negrita"&amp;10SIGNALFIRE Telemetry&amp;"-,Normal"
 140 Locke Dr., Suite B - Marlborough, MA 01752 USA</oddHeader>
  </headerFooter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9593AC-2F6C-4065-BD31-EF356B70436B}">
  <sheetPr codeName="Hoja11">
    <pageSetUpPr fitToPage="1"/>
  </sheetPr>
  <dimension ref="B1:J43"/>
  <sheetViews>
    <sheetView showGridLines="0" zoomScaleNormal="100" workbookViewId="0">
      <selection activeCell="B5" sqref="B5:H5"/>
    </sheetView>
  </sheetViews>
  <sheetFormatPr defaultColWidth="10.85546875" defaultRowHeight="15" x14ac:dyDescent="0.25"/>
  <cols>
    <col min="1" max="1" width="2.85546875" customWidth="1"/>
    <col min="2" max="2" width="5.7109375" customWidth="1"/>
    <col min="3" max="3" width="21.42578125" customWidth="1"/>
    <col min="4" max="4" width="11.42578125" customWidth="1"/>
    <col min="5" max="5" width="17.140625" customWidth="1"/>
    <col min="6" max="6" width="14.140625" customWidth="1"/>
    <col min="7" max="7" width="25.7109375" customWidth="1"/>
    <col min="8" max="8" width="24.28515625" customWidth="1"/>
    <col min="9" max="9" width="2.85546875" customWidth="1"/>
  </cols>
  <sheetData>
    <row r="1" spans="2:10" ht="45" customHeight="1" x14ac:dyDescent="0.25">
      <c r="B1" s="52" t="s">
        <v>59</v>
      </c>
      <c r="C1" s="52"/>
      <c r="D1" s="52"/>
      <c r="E1" s="53"/>
      <c r="F1" s="53"/>
      <c r="G1" s="53"/>
      <c r="H1" s="53"/>
      <c r="J1" s="2"/>
    </row>
    <row r="2" spans="2:10" ht="15" customHeight="1" x14ac:dyDescent="0.35">
      <c r="B2" s="54"/>
      <c r="C2" s="54"/>
      <c r="D2" s="54"/>
    </row>
    <row r="3" spans="2:10" ht="19.5" customHeight="1" x14ac:dyDescent="0.25">
      <c r="B3" s="55" t="s">
        <v>1</v>
      </c>
      <c r="C3" s="55"/>
      <c r="D3" s="55"/>
      <c r="E3" s="55"/>
      <c r="F3" s="55"/>
      <c r="G3" s="55"/>
      <c r="H3" s="55"/>
      <c r="J3" s="5"/>
    </row>
    <row r="4" spans="2:10" ht="7.5" customHeight="1" x14ac:dyDescent="0.25">
      <c r="J4" s="5"/>
    </row>
    <row r="5" spans="2:10" x14ac:dyDescent="0.25">
      <c r="B5" s="56" t="s">
        <v>60</v>
      </c>
      <c r="C5" s="56"/>
      <c r="D5" s="56"/>
      <c r="E5" s="56"/>
      <c r="F5" s="56"/>
      <c r="G5" s="56"/>
      <c r="H5" s="56"/>
      <c r="J5" s="5"/>
    </row>
    <row r="6" spans="2:10" ht="4.5" customHeight="1" x14ac:dyDescent="0.25"/>
    <row r="7" spans="2:10" ht="15" customHeight="1" x14ac:dyDescent="0.25">
      <c r="B7" s="56" t="s">
        <v>61</v>
      </c>
      <c r="C7" s="56"/>
      <c r="D7" s="56"/>
      <c r="E7" s="56"/>
      <c r="F7" s="56"/>
      <c r="G7" s="56"/>
      <c r="H7" s="56"/>
      <c r="J7" s="15" t="s">
        <v>6</v>
      </c>
    </row>
    <row r="8" spans="2:10" ht="15" customHeight="1" x14ac:dyDescent="0.25">
      <c r="B8" s="12"/>
      <c r="C8" s="12"/>
      <c r="D8" s="7"/>
    </row>
    <row r="9" spans="2:10" ht="19.5" customHeight="1" x14ac:dyDescent="0.25">
      <c r="C9" s="57" t="s">
        <v>62</v>
      </c>
      <c r="D9" s="58" t="s">
        <v>63</v>
      </c>
      <c r="E9" s="59" t="s">
        <v>64</v>
      </c>
      <c r="G9" s="60" t="s">
        <v>65</v>
      </c>
    </row>
    <row r="10" spans="2:10" ht="4.5" customHeight="1" x14ac:dyDescent="0.25">
      <c r="C10" s="61"/>
      <c r="D10" s="7"/>
      <c r="J10" s="27"/>
    </row>
    <row r="11" spans="2:10" s="11" customFormat="1" ht="15" customHeight="1" x14ac:dyDescent="0.25">
      <c r="C11" s="62" t="s">
        <v>66</v>
      </c>
      <c r="D11" s="63">
        <v>2</v>
      </c>
      <c r="E11" s="64">
        <f>+D11*60/5</f>
        <v>24</v>
      </c>
      <c r="G11" s="65">
        <f>+E11/$E$25</f>
        <v>0.56692913385826771</v>
      </c>
      <c r="J11" s="26"/>
    </row>
    <row r="12" spans="2:10" s="11" customFormat="1" ht="15" customHeight="1" x14ac:dyDescent="0.25">
      <c r="C12" s="66" t="s">
        <v>67</v>
      </c>
      <c r="D12" s="67">
        <v>3</v>
      </c>
      <c r="E12" s="68">
        <f>+D12*60/15</f>
        <v>12</v>
      </c>
      <c r="G12" s="65">
        <f t="shared" ref="G12:G19" si="0">+E12/$E$25</f>
        <v>0.28346456692913385</v>
      </c>
      <c r="J12" s="26"/>
    </row>
    <row r="13" spans="2:10" s="11" customFormat="1" ht="15" customHeight="1" x14ac:dyDescent="0.25">
      <c r="C13" s="66" t="s">
        <v>68</v>
      </c>
      <c r="D13" s="67">
        <v>5</v>
      </c>
      <c r="E13" s="68">
        <f>+D13*60/60</f>
        <v>5</v>
      </c>
      <c r="G13" s="65">
        <f t="shared" si="0"/>
        <v>0.11811023622047244</v>
      </c>
      <c r="J13" s="26"/>
    </row>
    <row r="14" spans="2:10" s="11" customFormat="1" ht="15" customHeight="1" x14ac:dyDescent="0.25">
      <c r="C14" s="66" t="s">
        <v>69</v>
      </c>
      <c r="D14" s="67">
        <v>0</v>
      </c>
      <c r="E14" s="68">
        <f>+D14*60/(60*2)</f>
        <v>0</v>
      </c>
      <c r="G14" s="65">
        <f t="shared" si="0"/>
        <v>0</v>
      </c>
      <c r="J14" s="26"/>
    </row>
    <row r="15" spans="2:10" s="11" customFormat="1" ht="15" customHeight="1" x14ac:dyDescent="0.25">
      <c r="C15" s="66" t="s">
        <v>70</v>
      </c>
      <c r="D15" s="67">
        <v>6</v>
      </c>
      <c r="E15" s="68">
        <f>+D15*60/(60*4.5)</f>
        <v>1.3333333333333333</v>
      </c>
      <c r="G15" s="65">
        <f t="shared" si="0"/>
        <v>3.1496062992125984E-2</v>
      </c>
      <c r="J15" s="26"/>
    </row>
    <row r="16" spans="2:10" s="11" customFormat="1" ht="15" customHeight="1" x14ac:dyDescent="0.25">
      <c r="C16" s="66" t="s">
        <v>71</v>
      </c>
      <c r="D16" s="67">
        <v>0</v>
      </c>
      <c r="E16" s="68">
        <f>+D16*60/(60*10)</f>
        <v>0</v>
      </c>
      <c r="G16" s="65">
        <f t="shared" si="0"/>
        <v>0</v>
      </c>
      <c r="J16" s="26"/>
    </row>
    <row r="17" spans="2:10" s="11" customFormat="1" ht="15" customHeight="1" x14ac:dyDescent="0.25">
      <c r="C17" s="66" t="s">
        <v>72</v>
      </c>
      <c r="D17" s="67">
        <v>0</v>
      </c>
      <c r="E17" s="68">
        <f>+D17*60/(60*15)</f>
        <v>0</v>
      </c>
      <c r="G17" s="65">
        <f t="shared" si="0"/>
        <v>0</v>
      </c>
      <c r="J17" s="26"/>
    </row>
    <row r="18" spans="2:10" s="11" customFormat="1" ht="15" customHeight="1" x14ac:dyDescent="0.25">
      <c r="C18" s="66" t="s">
        <v>73</v>
      </c>
      <c r="D18" s="67">
        <v>0</v>
      </c>
      <c r="E18" s="68">
        <f>+D18*60/(60*30)</f>
        <v>0</v>
      </c>
      <c r="G18" s="65">
        <f t="shared" si="0"/>
        <v>0</v>
      </c>
      <c r="J18" s="26"/>
    </row>
    <row r="19" spans="2:10" s="11" customFormat="1" ht="15" customHeight="1" x14ac:dyDescent="0.25">
      <c r="C19" s="66" t="s">
        <v>74</v>
      </c>
      <c r="D19" s="69">
        <v>0</v>
      </c>
      <c r="E19" s="70">
        <f>+D19*60/(60*60)</f>
        <v>0</v>
      </c>
      <c r="G19" s="65">
        <f t="shared" si="0"/>
        <v>0</v>
      </c>
      <c r="J19" s="26"/>
    </row>
    <row r="20" spans="2:10" ht="22.5" customHeight="1" x14ac:dyDescent="0.25"/>
    <row r="21" spans="2:10" ht="19.5" customHeight="1" x14ac:dyDescent="0.25">
      <c r="B21" s="3" t="s">
        <v>12</v>
      </c>
      <c r="C21" s="3"/>
      <c r="D21" s="3"/>
      <c r="E21" s="3"/>
      <c r="F21" s="3"/>
      <c r="G21" s="3"/>
      <c r="H21" s="3"/>
    </row>
    <row r="22" spans="2:10" ht="7.5" customHeight="1" x14ac:dyDescent="0.25"/>
    <row r="23" spans="2:10" s="11" customFormat="1" ht="18" customHeight="1" x14ac:dyDescent="0.25">
      <c r="B23" s="23"/>
      <c r="C23" s="61" t="s">
        <v>75</v>
      </c>
      <c r="D23" s="71"/>
      <c r="E23" s="72">
        <f>SUM(D11:D19)</f>
        <v>16</v>
      </c>
      <c r="F23" s="23" t="str">
        <f>CONCATENATE(" ","Nodes",IF(E23&gt;240," &gt; 240 !!!"," OK."))</f>
        <v xml:space="preserve"> Nodes OK.</v>
      </c>
      <c r="G23" s="23"/>
      <c r="I23" s="26"/>
    </row>
    <row r="24" spans="2:10" ht="11.25" customHeight="1" x14ac:dyDescent="0.25">
      <c r="B24" s="12"/>
      <c r="C24" s="12"/>
      <c r="D24" s="7"/>
      <c r="H24" s="11"/>
    </row>
    <row r="25" spans="2:10" s="11" customFormat="1" ht="18" customHeight="1" x14ac:dyDescent="0.25">
      <c r="B25" s="23"/>
      <c r="C25" s="61" t="s">
        <v>76</v>
      </c>
      <c r="E25" s="72">
        <f>SUM(E11:E19)</f>
        <v>42.333333333333336</v>
      </c>
      <c r="F25" s="23" t="str">
        <f>CONCATENATE(" ","Packets per min.",IF(E25&gt;60," &gt; 60 !!!"," OK."))</f>
        <v xml:space="preserve"> Packets per min. OK.</v>
      </c>
      <c r="G25" s="23"/>
      <c r="I25" s="26"/>
    </row>
    <row r="26" spans="2:10" ht="22.5" customHeight="1" x14ac:dyDescent="0.25">
      <c r="B26" s="36"/>
      <c r="C26" s="36"/>
      <c r="F26" s="36"/>
      <c r="G26" s="36"/>
      <c r="H26" s="36"/>
      <c r="J26" s="36"/>
    </row>
    <row r="27" spans="2:10" ht="18" customHeight="1" x14ac:dyDescent="0.25">
      <c r="B27" s="36"/>
      <c r="C27" s="73" t="s">
        <v>77</v>
      </c>
      <c r="F27" s="36"/>
      <c r="G27" s="36"/>
      <c r="H27" s="36"/>
      <c r="J27" s="36"/>
    </row>
    <row r="28" spans="2:10" x14ac:dyDescent="0.25">
      <c r="B28" s="36"/>
      <c r="C28" s="36"/>
      <c r="F28" s="36"/>
      <c r="G28" s="36"/>
      <c r="H28" s="36"/>
      <c r="J28" s="36"/>
    </row>
    <row r="29" spans="2:10" x14ac:dyDescent="0.25">
      <c r="B29" s="36"/>
      <c r="C29" s="36"/>
      <c r="F29" s="36"/>
      <c r="G29" s="36"/>
      <c r="H29" s="36"/>
      <c r="J29" s="36"/>
    </row>
    <row r="30" spans="2:10" x14ac:dyDescent="0.25">
      <c r="B30" s="36"/>
      <c r="C30" s="36"/>
      <c r="F30" s="36"/>
      <c r="G30" s="36"/>
      <c r="H30" s="36"/>
      <c r="J30" s="36"/>
    </row>
    <row r="31" spans="2:10" x14ac:dyDescent="0.25">
      <c r="B31" s="36"/>
      <c r="C31" s="36"/>
      <c r="F31" s="36"/>
      <c r="G31" s="36"/>
      <c r="H31" s="36"/>
      <c r="J31" s="36"/>
    </row>
    <row r="32" spans="2:10" x14ac:dyDescent="0.25">
      <c r="B32" s="36"/>
      <c r="C32" s="36"/>
      <c r="F32" s="36"/>
      <c r="G32" s="36"/>
      <c r="H32" s="36"/>
      <c r="J32" s="36"/>
    </row>
    <row r="33" spans="2:10" x14ac:dyDescent="0.25">
      <c r="B33" s="36"/>
      <c r="C33" s="36"/>
      <c r="F33" s="36"/>
      <c r="G33" s="36"/>
      <c r="H33" s="36"/>
      <c r="J33" s="36"/>
    </row>
    <row r="34" spans="2:10" x14ac:dyDescent="0.25">
      <c r="B34" s="36"/>
      <c r="C34" s="36"/>
      <c r="F34" s="36"/>
      <c r="G34" s="36"/>
      <c r="H34" s="36"/>
      <c r="J34" s="36"/>
    </row>
    <row r="35" spans="2:10" x14ac:dyDescent="0.25">
      <c r="B35" s="36"/>
      <c r="C35" s="36"/>
      <c r="F35" s="36"/>
      <c r="G35" s="36"/>
      <c r="H35" s="36"/>
      <c r="J35" s="36"/>
    </row>
    <row r="36" spans="2:10" x14ac:dyDescent="0.25">
      <c r="B36" s="36"/>
      <c r="C36" s="36"/>
      <c r="F36" s="36"/>
      <c r="G36" s="36"/>
      <c r="H36" s="36"/>
      <c r="J36" s="36"/>
    </row>
    <row r="37" spans="2:10" x14ac:dyDescent="0.25">
      <c r="B37" s="36"/>
      <c r="C37" s="36"/>
      <c r="F37" s="36"/>
      <c r="G37" s="36"/>
      <c r="H37" s="36"/>
      <c r="J37" s="36"/>
    </row>
    <row r="38" spans="2:10" x14ac:dyDescent="0.25">
      <c r="B38" s="36"/>
      <c r="C38" s="36"/>
      <c r="F38" s="36"/>
      <c r="G38" s="36"/>
      <c r="H38" s="36"/>
      <c r="J38" s="36"/>
    </row>
    <row r="39" spans="2:10" x14ac:dyDescent="0.25">
      <c r="B39" s="36"/>
      <c r="C39" s="36"/>
      <c r="F39" s="36"/>
      <c r="G39" s="36"/>
      <c r="H39" s="36"/>
      <c r="J39" s="36"/>
    </row>
    <row r="40" spans="2:10" x14ac:dyDescent="0.25">
      <c r="B40" s="36"/>
      <c r="C40" s="36"/>
      <c r="F40" s="36"/>
      <c r="G40" s="36"/>
      <c r="H40" s="36"/>
      <c r="J40" s="36"/>
    </row>
    <row r="41" spans="2:10" x14ac:dyDescent="0.25">
      <c r="B41" s="36"/>
      <c r="C41" s="36"/>
      <c r="F41" s="36"/>
      <c r="G41" s="36"/>
      <c r="H41" s="36"/>
      <c r="J41" s="36"/>
    </row>
    <row r="42" spans="2:10" x14ac:dyDescent="0.25">
      <c r="B42" s="36"/>
      <c r="C42" s="36"/>
      <c r="F42" s="36"/>
      <c r="G42" s="36"/>
      <c r="H42" s="36"/>
      <c r="J42" s="36"/>
    </row>
    <row r="43" spans="2:10" x14ac:dyDescent="0.25">
      <c r="B43" s="36"/>
      <c r="C43" s="36"/>
      <c r="D43" s="36"/>
      <c r="E43" s="36"/>
      <c r="F43" s="36"/>
      <c r="G43" s="36"/>
      <c r="H43" s="36"/>
      <c r="I43" s="36"/>
      <c r="J43" s="36"/>
    </row>
  </sheetData>
  <sheetProtection algorithmName="SHA-512" hashValue="TNEfnCkWVJ5J/U1FJFlc5daroSkKa35LtOjZ0ez3WgtkIzQbupREoDdplRbDza4A9vrYBYlzwfa8k1voTXRhqw==" saltValue="1wmhOBH8U7y+ZiNup3GnZA==" spinCount="100000" sheet="1" selectLockedCells="1"/>
  <dataConsolidate/>
  <mergeCells count="4">
    <mergeCell ref="B3:H3"/>
    <mergeCell ref="J3:J5"/>
    <mergeCell ref="B5:H5"/>
    <mergeCell ref="B7:H7"/>
  </mergeCells>
  <conditionalFormatting sqref="G11:G19">
    <cfRule type="dataBar" priority="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{AF1B972C-F964-4A93-A441-BC4DF75AF7AE}</x14:id>
        </ext>
      </extLst>
    </cfRule>
  </conditionalFormatting>
  <conditionalFormatting sqref="E25">
    <cfRule type="cellIs" dxfId="1" priority="2" operator="greaterThan">
      <formula>60</formula>
    </cfRule>
  </conditionalFormatting>
  <conditionalFormatting sqref="E23">
    <cfRule type="cellIs" dxfId="0" priority="1" operator="greaterThan">
      <formula>240</formula>
    </cfRule>
  </conditionalFormatting>
  <dataValidations count="1">
    <dataValidation type="whole" allowBlank="1" showInputMessage="1" showErrorMessage="1" sqref="D11:D19" xr:uid="{C957ADD3-AFCB-42B5-9DB7-22FD6C5C0DBA}">
      <formula1>0</formula1>
      <formula2>300</formula2>
    </dataValidation>
  </dataValidations>
  <pageMargins left="0.59055118110236227" right="0.59055118110236227" top="0.78740157480314965" bottom="0.59055118110236227" header="0.31496062992125984" footer="0.31496062992125984"/>
  <pageSetup scale="74" orientation="portrait" horizontalDpi="1200" verticalDpi="1200" r:id="rId1"/>
  <headerFooter>
    <oddHeader>&amp;C&amp;"-,Negrita"&amp;10SIGNALFIRE Telemetry&amp;"-,Normal"
 140 Locke Dr., Suite B - Marlborough, MA 01752 USA</oddHeader>
  </headerFooter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AF1B972C-F964-4A93-A441-BC4DF75AF7AE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G11:G19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64</vt:i4>
      </vt:variant>
    </vt:vector>
  </HeadingPairs>
  <TitlesOfParts>
    <vt:vector size="67" baseType="lpstr">
      <vt:lpstr>Images</vt:lpstr>
      <vt:lpstr>SolarPower</vt:lpstr>
      <vt:lpstr>NodeCalc</vt:lpstr>
      <vt:lpstr>img</vt:lpstr>
      <vt:lpstr>imgA2</vt:lpstr>
      <vt:lpstr>imgAntennaEXT</vt:lpstr>
      <vt:lpstr>imgAntennaWHIP</vt:lpstr>
      <vt:lpstr>imgAntennaWP</vt:lpstr>
      <vt:lpstr>imgBattery1BIS</vt:lpstr>
      <vt:lpstr>imgBattery3AABIS</vt:lpstr>
      <vt:lpstr>imgBattery3D</vt:lpstr>
      <vt:lpstr>imgBattery3DIS</vt:lpstr>
      <vt:lpstr>imgBatteryIQ</vt:lpstr>
      <vt:lpstr>imgBracket5300</vt:lpstr>
      <vt:lpstr>imgBracketVega</vt:lpstr>
      <vt:lpstr>imgBracketYokogawa</vt:lpstr>
      <vt:lpstr>imgCBBL</vt:lpstr>
      <vt:lpstr>imgCompression</vt:lpstr>
      <vt:lpstr>imgDCDC</vt:lpstr>
      <vt:lpstr>imgDemoKit</vt:lpstr>
      <vt:lpstr>imgFieldMonitor</vt:lpstr>
      <vt:lpstr>imgGWDin</vt:lpstr>
      <vt:lpstr>imgGWDIN_ENET</vt:lpstr>
      <vt:lpstr>imgGWDIN_MIOM</vt:lpstr>
      <vt:lpstr>imgGWSENET</vt:lpstr>
      <vt:lpstr>imgGWv2</vt:lpstr>
      <vt:lpstr>imgGWv2_ANT</vt:lpstr>
      <vt:lpstr>imgGWv2_EXT</vt:lpstr>
      <vt:lpstr>imgIO1</vt:lpstr>
      <vt:lpstr>imgLCDCAL</vt:lpstr>
      <vt:lpstr>imgLinkScout</vt:lpstr>
      <vt:lpstr>imgMIOM</vt:lpstr>
      <vt:lpstr>imgModQ</vt:lpstr>
      <vt:lpstr>ImgNameSolar</vt:lpstr>
      <vt:lpstr>imgNodeChecker</vt:lpstr>
      <vt:lpstr>imgPowerPack</vt:lpstr>
      <vt:lpstr>imgPowerPak</vt:lpstr>
      <vt:lpstr>imgPressureScout</vt:lpstr>
      <vt:lpstr>imgRanger</vt:lpstr>
      <vt:lpstr>imgRepeater</vt:lpstr>
      <vt:lpstr>imgRSD</vt:lpstr>
      <vt:lpstr>imgSentinel</vt:lpstr>
      <vt:lpstr>imgSFLFlex</vt:lpstr>
      <vt:lpstr>imgSFLRigid</vt:lpstr>
      <vt:lpstr>imgSFTotalizer</vt:lpstr>
      <vt:lpstr>imgSolarC1D1</vt:lpstr>
      <vt:lpstr>imgStick</vt:lpstr>
      <vt:lpstr>imgSTICK_CBBL</vt:lpstr>
      <vt:lpstr>imgSTICK_ENET</vt:lpstr>
      <vt:lpstr>imgSTICK_IO1</vt:lpstr>
      <vt:lpstr>imgSTICK_MIOM</vt:lpstr>
      <vt:lpstr>imgSTICK_RSD</vt:lpstr>
      <vt:lpstr>imgSTICK_Totalizer</vt:lpstr>
      <vt:lpstr>imgTiltScout</vt:lpstr>
      <vt:lpstr>imgTotalizer</vt:lpstr>
      <vt:lpstr>imgUSB4pin</vt:lpstr>
      <vt:lpstr>imgUSBSerial</vt:lpstr>
      <vt:lpstr>imgWIO</vt:lpstr>
      <vt:lpstr>imgWIO_ANT</vt:lpstr>
      <vt:lpstr>imgWIO_EXT</vt:lpstr>
      <vt:lpstr>imgWIO_WHIP</vt:lpstr>
      <vt:lpstr>imgWiomMini</vt:lpstr>
      <vt:lpstr>imgWIOMMini_ANT</vt:lpstr>
      <vt:lpstr>imgWIOMMini_EXT</vt:lpstr>
      <vt:lpstr>imgWIOMMini_WHIP</vt:lpstr>
      <vt:lpstr>NodeCalc!Print_Area</vt:lpstr>
      <vt:lpstr>SolarPower!Print_Area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Sandro Esposito</dc:creator>
  <cp:lastModifiedBy>Sandro Esposito</cp:lastModifiedBy>
  <dcterms:created xsi:type="dcterms:W3CDTF">2020-03-05T13:43:51Z</dcterms:created>
  <dcterms:modified xsi:type="dcterms:W3CDTF">2020-03-05T22:06:58Z</dcterms:modified>
</cp:coreProperties>
</file>